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11"/>
  <workbookPr/>
  <mc:AlternateContent xmlns:mc="http://schemas.openxmlformats.org/markup-compatibility/2006">
    <mc:Choice Requires="x15">
      <x15ac:absPath xmlns:x15ac="http://schemas.microsoft.com/office/spreadsheetml/2010/11/ac" url="C:\Users\Owner\Desktop\rates\sega\"/>
    </mc:Choice>
  </mc:AlternateContent>
  <xr:revisionPtr revIDLastSave="4" documentId="13_ncr:1_{F4416A6D-7E08-4C5E-8D23-F36387226A0E}" xr6:coauthVersionLast="47" xr6:coauthVersionMax="47" xr10:uidLastSave="{5F323E25-016B-4721-9D56-62B1154AD167}"/>
  <bookViews>
    <workbookView xWindow="-120" yWindow="-120" windowWidth="29040" windowHeight="15840" tabRatio="566" activeTab="3" xr2:uid="{00000000-000D-0000-FFFF-FFFF00000000}"/>
  </bookViews>
  <sheets>
    <sheet name="EXAM 1" sheetId="1" r:id="rId1"/>
    <sheet name="EXAM 2" sheetId="2" r:id="rId2"/>
    <sheet name="EXAM 3" sheetId="3" r:id="rId3"/>
    <sheet name="EXAM 4" sheetId="4" r:id="rId4"/>
    <sheet name="EXAMS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5" l="1"/>
  <c r="E4" i="5"/>
  <c r="G4" i="5"/>
  <c r="I4" i="5"/>
  <c r="K4" i="5"/>
  <c r="I3" i="5"/>
  <c r="E3" i="5"/>
  <c r="C4" i="5"/>
  <c r="G3" i="5"/>
  <c r="K3" i="5"/>
  <c r="K2" i="5"/>
  <c r="I2" i="5"/>
  <c r="G2" i="5"/>
  <c r="E2" i="5"/>
  <c r="C2" i="5"/>
  <c r="N15" i="1" l="1"/>
  <c r="O13" i="2"/>
  <c r="O20" i="2"/>
  <c r="O19" i="2"/>
  <c r="O9" i="2"/>
  <c r="O10" i="2"/>
  <c r="O11" i="2"/>
  <c r="O14" i="2"/>
  <c r="O15" i="2"/>
  <c r="O16" i="2"/>
  <c r="O17" i="2"/>
  <c r="O8" i="2"/>
  <c r="O6" i="2"/>
  <c r="O7" i="2"/>
  <c r="O5" i="2"/>
  <c r="N5" i="2"/>
  <c r="N19" i="1"/>
  <c r="N20" i="1"/>
  <c r="N16" i="1"/>
  <c r="N6" i="1"/>
  <c r="N7" i="1"/>
  <c r="N8" i="1"/>
  <c r="N9" i="1"/>
  <c r="N11" i="1"/>
  <c r="N12" i="1"/>
  <c r="N13" i="1"/>
  <c r="N14" i="1"/>
  <c r="N5" i="1"/>
  <c r="P15" i="4"/>
  <c r="P14" i="4"/>
  <c r="O15" i="4"/>
  <c r="O14" i="4"/>
  <c r="P10" i="4"/>
  <c r="P11" i="4"/>
  <c r="P12" i="4"/>
  <c r="P9" i="4"/>
  <c r="P6" i="4"/>
  <c r="P7" i="4"/>
  <c r="P5" i="4"/>
  <c r="M13" i="1"/>
  <c r="M15" i="1"/>
  <c r="N8" i="2"/>
  <c r="O10" i="4"/>
  <c r="O11" i="4"/>
  <c r="O12" i="4"/>
  <c r="O9" i="4"/>
  <c r="O6" i="4"/>
  <c r="O7" i="4"/>
  <c r="O5" i="4"/>
  <c r="M5" i="1"/>
  <c r="O15" i="3"/>
  <c r="O6" i="3"/>
  <c r="O7" i="3"/>
  <c r="O8" i="3"/>
  <c r="O9" i="3"/>
  <c r="O11" i="3"/>
  <c r="O12" i="3"/>
  <c r="O13" i="3"/>
  <c r="O5" i="3"/>
  <c r="N6" i="3"/>
  <c r="N7" i="3"/>
  <c r="N8" i="3"/>
  <c r="N9" i="3"/>
  <c r="N11" i="3"/>
  <c r="N12" i="3"/>
  <c r="N13" i="3"/>
  <c r="N5" i="3"/>
  <c r="N15" i="3"/>
  <c r="N20" i="2"/>
  <c r="N19" i="2"/>
  <c r="N17" i="2"/>
  <c r="N9" i="2"/>
  <c r="N10" i="2"/>
  <c r="N11" i="2"/>
  <c r="N13" i="2"/>
  <c r="N14" i="2"/>
  <c r="N15" i="2"/>
  <c r="N16" i="2"/>
  <c r="N6" i="2"/>
  <c r="N7" i="2"/>
  <c r="M19" i="1"/>
  <c r="M20" i="1"/>
  <c r="M16" i="1"/>
  <c r="M6" i="1"/>
  <c r="M7" i="1"/>
  <c r="M8" i="1"/>
  <c r="M9" i="1"/>
  <c r="M11" i="1"/>
  <c r="M12" i="1"/>
  <c r="M14" i="1"/>
</calcChain>
</file>

<file path=xl/sharedStrings.xml><?xml version="1.0" encoding="utf-8"?>
<sst xmlns="http://schemas.openxmlformats.org/spreadsheetml/2006/main" count="158" uniqueCount="92">
  <si>
    <t>MODULE</t>
  </si>
  <si>
    <t>OBJECTIVE</t>
  </si>
  <si>
    <t>QUESTION # ON ALG EXAM</t>
  </si>
  <si>
    <t xml:space="preserve">QUESTION # ON CONTROL EXAM </t>
  </si>
  <si>
    <t>% students with wrong answers</t>
  </si>
  <si>
    <t>%  weighted average students with wrong answers</t>
  </si>
  <si>
    <t>FA19, SP20,        FA20, SP21</t>
  </si>
  <si>
    <t>FA19</t>
  </si>
  <si>
    <t>SP20</t>
  </si>
  <si>
    <t>FA20</t>
  </si>
  <si>
    <t>SP21</t>
  </si>
  <si>
    <t>FA21</t>
  </si>
  <si>
    <t xml:space="preserve">control (FA19, SP20, SP21, FA20) </t>
  </si>
  <si>
    <t>control no FA20, SP21</t>
  </si>
  <si>
    <t>experiment (FA21)</t>
  </si>
  <si>
    <t xml:space="preserve">Pvalue   </t>
  </si>
  <si>
    <t>Pvalue no FA20, SP21</t>
  </si>
  <si>
    <t>Chapter 1</t>
  </si>
  <si>
    <t>Properties of Life</t>
  </si>
  <si>
    <t>Biological levels</t>
  </si>
  <si>
    <t xml:space="preserve">Evolution </t>
  </si>
  <si>
    <t>reasoning</t>
  </si>
  <si>
    <t>Scientific Method</t>
  </si>
  <si>
    <t>Chapter 2</t>
  </si>
  <si>
    <t>Atoms</t>
  </si>
  <si>
    <t>Chemical bonds</t>
  </si>
  <si>
    <t>H2O properties</t>
  </si>
  <si>
    <t>pH</t>
  </si>
  <si>
    <t>macrom. structure</t>
  </si>
  <si>
    <t>macromolecule function</t>
  </si>
  <si>
    <t>yello - Q included on Exam 2</t>
  </si>
  <si>
    <t>red means online exam</t>
  </si>
  <si>
    <t>nr. Of stud ex1</t>
  </si>
  <si>
    <t>purple = less than benchmark 70%</t>
  </si>
  <si>
    <t>nr. Of stud ex2</t>
  </si>
  <si>
    <t>FA19, SP20, FA20, SP21</t>
  </si>
  <si>
    <t>control             no SP20</t>
  </si>
  <si>
    <t>Pvalue no SP20</t>
  </si>
  <si>
    <t>Chapter 3</t>
  </si>
  <si>
    <t>Microscopy</t>
  </si>
  <si>
    <t>PK vs EK</t>
  </si>
  <si>
    <t>Organelles str</t>
  </si>
  <si>
    <t>Membrane role</t>
  </si>
  <si>
    <t>Passive vs. Active</t>
  </si>
  <si>
    <t>Osmosis</t>
  </si>
  <si>
    <t>bulky transport</t>
  </si>
  <si>
    <t>Chapter 4</t>
  </si>
  <si>
    <t>Kinetic, Potential energy</t>
  </si>
  <si>
    <t>exergonic</t>
  </si>
  <si>
    <t>enzyme fct</t>
  </si>
  <si>
    <t>glycolysis</t>
  </si>
  <si>
    <t>oxidative ph.</t>
  </si>
  <si>
    <t>yello - Q included on Exam 3</t>
  </si>
  <si>
    <t>std ex2</t>
  </si>
  <si>
    <t xml:space="preserve">red means online exam </t>
  </si>
  <si>
    <t>std ex3</t>
  </si>
  <si>
    <r>
      <t xml:space="preserve">FA19, SP20, </t>
    </r>
    <r>
      <rPr>
        <sz val="11"/>
        <rFont val="Calibri"/>
        <family val="2"/>
        <scheme val="minor"/>
      </rPr>
      <t>FA20, SP21</t>
    </r>
  </si>
  <si>
    <t>control          (no SP20)</t>
  </si>
  <si>
    <t>Autotrophs</t>
  </si>
  <si>
    <t>thylakoids</t>
  </si>
  <si>
    <t>O2 &amp; light rxn</t>
  </si>
  <si>
    <t>Calvin Cycle</t>
  </si>
  <si>
    <t>ATP-synthase</t>
  </si>
  <si>
    <t>S-phase</t>
  </si>
  <si>
    <t>order of mitosis steps</t>
  </si>
  <si>
    <t>cancer</t>
  </si>
  <si>
    <t>28?</t>
  </si>
  <si>
    <t>yellow- iincluded on ex4</t>
  </si>
  <si>
    <t>stud ex4</t>
  </si>
  <si>
    <t>control noSP20</t>
  </si>
  <si>
    <t>Pvalue noSP20</t>
  </si>
  <si>
    <t>Chapter 7</t>
  </si>
  <si>
    <t>meiosis</t>
  </si>
  <si>
    <t>meiosis vs mitosis</t>
  </si>
  <si>
    <t>trisomy</t>
  </si>
  <si>
    <t>Chapter 8</t>
  </si>
  <si>
    <t>genetics problem</t>
  </si>
  <si>
    <t>studen Ex4</t>
  </si>
  <si>
    <t>yellow - on final exam</t>
  </si>
  <si>
    <t>stud Final</t>
  </si>
  <si>
    <t>TEST 1</t>
  </si>
  <si>
    <t>TEST 2</t>
  </si>
  <si>
    <t>TEST 3</t>
  </si>
  <si>
    <t>TEST 4</t>
  </si>
  <si>
    <t>FINAL</t>
  </si>
  <si>
    <t>PVALUES</t>
  </si>
  <si>
    <t>AVERAGE MEAN</t>
  </si>
  <si>
    <t xml:space="preserve">Experimental </t>
  </si>
  <si>
    <t>ALL grades of ZERO have been removed from the calculations</t>
  </si>
  <si>
    <t xml:space="preserve">control </t>
  </si>
  <si>
    <t xml:space="preserve">EXPERIMENTAL 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</si>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</sst>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2" fontId="0" fillId="0" borderId="0" xfId="0" applyNumberFormat="1" applyAlignment="1">
      <alignment wrapText="1"/>
    </xf>
    <xf numFmtId="0" fontId="0" fillId="3" borderId="0" xfId="0" applyFill="1"/>
    <xf numFmtId="2" fontId="0" fillId="0" borderId="0" xfId="0" applyNumberFormat="1"/>
    <xf numFmtId="0" fontId="0" fillId="4" borderId="0" xfId="0" applyFill="1"/>
    <xf numFmtId="0" fontId="1" fillId="2" borderId="0" xfId="0" applyFont="1" applyFill="1"/>
    <xf numFmtId="1" fontId="0" fillId="0" borderId="0" xfId="0" applyNumberFormat="1"/>
    <xf numFmtId="1" fontId="0" fillId="0" borderId="0" xfId="0" applyNumberFormat="1" applyAlignment="1">
      <alignment wrapText="1"/>
    </xf>
    <xf numFmtId="0" fontId="0" fillId="5" borderId="0" xfId="0" applyFill="1"/>
    <xf numFmtId="0" fontId="3" fillId="0" borderId="0" xfId="0" applyFont="1"/>
    <xf numFmtId="1" fontId="0" fillId="2" borderId="0" xfId="0" applyNumberFormat="1" applyFill="1"/>
    <xf numFmtId="1" fontId="3" fillId="0" borderId="0" xfId="0" applyNumberFormat="1" applyFont="1"/>
    <xf numFmtId="1" fontId="3" fillId="2" borderId="0" xfId="0" applyNumberFormat="1" applyFont="1" applyFill="1"/>
    <xf numFmtId="0" fontId="4" fillId="0" borderId="0" xfId="0" applyFont="1"/>
    <xf numFmtId="0" fontId="0" fillId="6" borderId="0" xfId="0" applyFill="1"/>
    <xf numFmtId="2" fontId="0" fillId="6" borderId="0" xfId="0" applyNumberFormat="1" applyFill="1"/>
    <xf numFmtId="2" fontId="4" fillId="0" borderId="0" xfId="0" applyNumberFormat="1" applyFont="1"/>
    <xf numFmtId="2" fontId="0" fillId="2" borderId="0" xfId="0" applyNumberFormat="1" applyFill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0"/>
  <sheetViews>
    <sheetView topLeftCell="A2" workbookViewId="0">
      <selection activeCell="B19" sqref="B19"/>
    </sheetView>
  </sheetViews>
  <sheetFormatPr defaultRowHeight="15"/>
  <cols>
    <col min="1" max="1" width="10.140625" customWidth="1"/>
    <col min="2" max="2" width="16.85546875" customWidth="1"/>
    <col min="3" max="3" width="14.42578125" customWidth="1"/>
    <col min="4" max="4" width="17" customWidth="1"/>
    <col min="5" max="5" width="14.5703125" customWidth="1"/>
    <col min="13" max="14" width="12.140625" style="12" customWidth="1"/>
    <col min="15" max="15" width="12.85546875" customWidth="1"/>
  </cols>
  <sheetData>
    <row r="2" spans="1:18" ht="45" customHeight="1">
      <c r="A2" s="1" t="s">
        <v>0</v>
      </c>
      <c r="B2" s="1" t="s">
        <v>1</v>
      </c>
      <c r="C2" s="1" t="s">
        <v>2</v>
      </c>
      <c r="D2" s="1" t="s">
        <v>3</v>
      </c>
      <c r="G2" t="s">
        <v>4</v>
      </c>
      <c r="M2" s="12" t="s">
        <v>5</v>
      </c>
      <c r="N2" s="13"/>
    </row>
    <row r="3" spans="1:18" ht="41.25" customHeight="1">
      <c r="C3" s="1"/>
      <c r="D3" s="6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M3" s="13" t="s">
        <v>12</v>
      </c>
      <c r="N3" s="13" t="s">
        <v>13</v>
      </c>
      <c r="O3" s="1" t="s">
        <v>14</v>
      </c>
      <c r="Q3" s="1" t="s">
        <v>15</v>
      </c>
      <c r="R3" s="1" t="s">
        <v>16</v>
      </c>
    </row>
    <row r="5" spans="1:18">
      <c r="A5" t="s">
        <v>17</v>
      </c>
      <c r="B5" t="s">
        <v>18</v>
      </c>
      <c r="C5">
        <v>1</v>
      </c>
      <c r="D5">
        <v>1</v>
      </c>
      <c r="F5">
        <v>0</v>
      </c>
      <c r="G5">
        <v>0</v>
      </c>
      <c r="H5" s="4">
        <v>0</v>
      </c>
      <c r="I5" s="4">
        <v>0</v>
      </c>
      <c r="J5">
        <v>6</v>
      </c>
      <c r="M5" s="12">
        <f>($F$19*F5+$G$19*G5+$H$19*H5+$I$19*I5)/($F$19+$G$19+$H$19+$I$19)</f>
        <v>0</v>
      </c>
      <c r="N5" s="12">
        <f>($F$19*F5+$G$19*G5)/($F$19+$G$19)</f>
        <v>0</v>
      </c>
      <c r="O5">
        <v>6</v>
      </c>
      <c r="Q5" s="8">
        <v>3.6299999999999999E-2</v>
      </c>
      <c r="R5">
        <v>0.1</v>
      </c>
    </row>
    <row r="6" spans="1:18">
      <c r="B6" t="s">
        <v>19</v>
      </c>
      <c r="C6">
        <v>4</v>
      </c>
      <c r="D6">
        <v>3</v>
      </c>
      <c r="F6">
        <v>30</v>
      </c>
      <c r="G6">
        <v>22</v>
      </c>
      <c r="H6" s="4">
        <v>33</v>
      </c>
      <c r="I6" s="4">
        <v>47</v>
      </c>
      <c r="J6">
        <v>6</v>
      </c>
      <c r="M6" s="12">
        <f>($F$19*F6+$G$19*G6+$H$19*H6+$I$19*I6)/($F$19+$G$19+$H$19+$I$19)</f>
        <v>31.589041095890412</v>
      </c>
      <c r="N6" s="12">
        <f t="shared" ref="N6:N14" si="0">($F$19*F6+$G$19*G6)/($F$19+$G$19)</f>
        <v>25.720930232558139</v>
      </c>
      <c r="O6">
        <v>6</v>
      </c>
      <c r="Q6" s="10">
        <v>2.8500000000000001E-2</v>
      </c>
      <c r="R6">
        <v>7.0000000000000007E-2</v>
      </c>
    </row>
    <row r="7" spans="1:18">
      <c r="B7" t="s">
        <v>20</v>
      </c>
      <c r="C7">
        <v>9</v>
      </c>
      <c r="D7">
        <v>9</v>
      </c>
      <c r="F7">
        <v>5</v>
      </c>
      <c r="G7">
        <v>22</v>
      </c>
      <c r="H7" s="4">
        <v>7</v>
      </c>
      <c r="I7" s="4">
        <v>7</v>
      </c>
      <c r="J7">
        <v>0</v>
      </c>
      <c r="M7" s="12">
        <f t="shared" ref="M7:M14" si="1">($F$19*F7+$G$19*G7+$H$19*H7+$I$19*I7)/($F$19+$G$19+$H$19+$I$19)</f>
        <v>11.178082191780822</v>
      </c>
      <c r="N7" s="12">
        <f t="shared" si="0"/>
        <v>14.093023255813954</v>
      </c>
      <c r="O7">
        <v>0</v>
      </c>
      <c r="Q7">
        <v>0.13919999999999999</v>
      </c>
      <c r="R7">
        <v>0.09</v>
      </c>
    </row>
    <row r="8" spans="1:18">
      <c r="B8" t="s">
        <v>21</v>
      </c>
      <c r="C8">
        <v>19</v>
      </c>
      <c r="D8">
        <v>17</v>
      </c>
      <c r="F8">
        <v>70</v>
      </c>
      <c r="G8">
        <v>78</v>
      </c>
      <c r="H8" s="4">
        <v>67</v>
      </c>
      <c r="I8" s="4">
        <v>60</v>
      </c>
      <c r="J8">
        <v>33</v>
      </c>
      <c r="M8" s="12">
        <f t="shared" si="1"/>
        <v>69.849315068493155</v>
      </c>
      <c r="N8" s="17">
        <f t="shared" si="0"/>
        <v>74.279069767441854</v>
      </c>
      <c r="O8" s="15">
        <v>33</v>
      </c>
      <c r="Q8" s="10">
        <v>4.0000000000000001E-3</v>
      </c>
      <c r="R8" s="10">
        <v>2.8999999999999998E-3</v>
      </c>
    </row>
    <row r="9" spans="1:18">
      <c r="B9" t="s">
        <v>22</v>
      </c>
      <c r="C9">
        <v>16</v>
      </c>
      <c r="D9">
        <v>19</v>
      </c>
      <c r="F9">
        <v>50</v>
      </c>
      <c r="G9">
        <v>39</v>
      </c>
      <c r="H9" s="4">
        <v>47</v>
      </c>
      <c r="I9" s="4">
        <v>13</v>
      </c>
      <c r="J9">
        <v>28</v>
      </c>
      <c r="M9" s="12">
        <f t="shared" si="1"/>
        <v>38.315068493150683</v>
      </c>
      <c r="N9" s="17">
        <f t="shared" si="0"/>
        <v>44.116279069767444</v>
      </c>
      <c r="O9">
        <v>28</v>
      </c>
      <c r="Q9">
        <v>0.4173</v>
      </c>
      <c r="R9">
        <v>0.24</v>
      </c>
    </row>
    <row r="10" spans="1:18">
      <c r="H10" s="4"/>
      <c r="I10" s="4"/>
    </row>
    <row r="11" spans="1:18">
      <c r="A11" t="s">
        <v>23</v>
      </c>
      <c r="B11" t="s">
        <v>24</v>
      </c>
      <c r="C11">
        <v>26</v>
      </c>
      <c r="D11">
        <v>25</v>
      </c>
      <c r="F11">
        <v>45</v>
      </c>
      <c r="G11">
        <v>30</v>
      </c>
      <c r="H11" s="4">
        <v>13</v>
      </c>
      <c r="I11" s="4">
        <v>0</v>
      </c>
      <c r="J11">
        <v>11</v>
      </c>
      <c r="M11" s="12">
        <f t="shared" si="1"/>
        <v>24.452054794520549</v>
      </c>
      <c r="N11" s="17">
        <f t="shared" si="0"/>
        <v>36.97674418604651</v>
      </c>
      <c r="O11">
        <v>11</v>
      </c>
      <c r="Q11">
        <v>0.21</v>
      </c>
      <c r="R11" s="10">
        <v>0.04</v>
      </c>
    </row>
    <row r="12" spans="1:18">
      <c r="B12" t="s">
        <v>25</v>
      </c>
      <c r="C12">
        <v>32</v>
      </c>
      <c r="D12">
        <v>31</v>
      </c>
      <c r="F12">
        <v>75</v>
      </c>
      <c r="G12">
        <v>65</v>
      </c>
      <c r="H12" s="4">
        <v>33</v>
      </c>
      <c r="I12" s="4">
        <v>20</v>
      </c>
      <c r="J12">
        <v>44</v>
      </c>
      <c r="M12" s="12">
        <f t="shared" si="1"/>
        <v>51.917808219178085</v>
      </c>
      <c r="N12" s="17">
        <f t="shared" si="0"/>
        <v>69.651162790697668</v>
      </c>
      <c r="O12" s="15">
        <v>44</v>
      </c>
      <c r="Q12">
        <v>0.54</v>
      </c>
      <c r="R12" s="10">
        <v>0.05</v>
      </c>
    </row>
    <row r="13" spans="1:18">
      <c r="B13" t="s">
        <v>26</v>
      </c>
      <c r="C13">
        <v>34</v>
      </c>
      <c r="D13">
        <v>34</v>
      </c>
      <c r="F13">
        <v>65</v>
      </c>
      <c r="G13">
        <v>74</v>
      </c>
      <c r="H13" s="4">
        <v>40</v>
      </c>
      <c r="I13" s="4">
        <v>37</v>
      </c>
      <c r="J13">
        <v>17</v>
      </c>
      <c r="M13" s="12">
        <f>($F$19*F13+$G$19*G13+$H$19*H13+$I$19*I13)/($F$19+$G$19+$H$19+$I$19)</f>
        <v>56.945205479452056</v>
      </c>
      <c r="N13" s="17">
        <f t="shared" si="0"/>
        <v>69.813953488372093</v>
      </c>
      <c r="O13">
        <v>17</v>
      </c>
      <c r="Q13" s="10">
        <v>2.5000000000000001E-3</v>
      </c>
      <c r="R13" s="10">
        <v>2.0000000000000001E-4</v>
      </c>
    </row>
    <row r="14" spans="1:18">
      <c r="B14" t="s">
        <v>27</v>
      </c>
      <c r="C14">
        <v>39</v>
      </c>
      <c r="D14">
        <v>39</v>
      </c>
      <c r="F14">
        <v>60</v>
      </c>
      <c r="G14">
        <v>56</v>
      </c>
      <c r="H14" s="4">
        <v>60</v>
      </c>
      <c r="I14" s="4">
        <v>60</v>
      </c>
      <c r="J14">
        <v>33</v>
      </c>
      <c r="M14" s="12">
        <f t="shared" si="1"/>
        <v>58.739726027397261</v>
      </c>
      <c r="N14" s="17">
        <f t="shared" si="0"/>
        <v>57.860465116279073</v>
      </c>
      <c r="O14" s="15">
        <v>33</v>
      </c>
      <c r="Q14" s="10">
        <v>5.11E-2</v>
      </c>
      <c r="R14">
        <v>7.0000000000000007E-2</v>
      </c>
    </row>
    <row r="15" spans="1:18">
      <c r="B15" t="s">
        <v>28</v>
      </c>
      <c r="C15">
        <v>43</v>
      </c>
      <c r="D15" s="2">
        <v>10</v>
      </c>
      <c r="F15" s="2">
        <v>16</v>
      </c>
      <c r="G15" s="2">
        <v>25</v>
      </c>
      <c r="H15" s="2">
        <v>29</v>
      </c>
      <c r="I15" s="2">
        <v>7</v>
      </c>
      <c r="J15">
        <v>28</v>
      </c>
      <c r="M15" s="16">
        <f>($F$20*F15+$G$20*G15+$H$20*H15+$I$20*I15)/($F$20+$G$20+$H$20+$I$20)</f>
        <v>19.746478873239436</v>
      </c>
      <c r="N15" s="16">
        <f>($F$20*F15+$G$20*G15)/($F$20+$G$20)</f>
        <v>20.615384615384617</v>
      </c>
      <c r="O15">
        <v>28</v>
      </c>
      <c r="Q15">
        <v>0.44</v>
      </c>
      <c r="R15">
        <v>0.56000000000000005</v>
      </c>
    </row>
    <row r="16" spans="1:18">
      <c r="B16" t="s">
        <v>29</v>
      </c>
      <c r="C16">
        <v>44</v>
      </c>
      <c r="D16" s="2">
        <v>7</v>
      </c>
      <c r="F16" s="2">
        <v>95</v>
      </c>
      <c r="G16" s="2">
        <v>65</v>
      </c>
      <c r="H16" s="2">
        <v>88</v>
      </c>
      <c r="I16" s="2">
        <v>80</v>
      </c>
      <c r="J16">
        <v>11</v>
      </c>
      <c r="M16" s="16">
        <f>($F$20*F16+$G$20*G16+$H$20*H16+$I$20*I16)/($F$20+$G$20+$H$20+$I$20)</f>
        <v>81.704225352112672</v>
      </c>
      <c r="N16" s="18">
        <f>($F$20*F16+$G$20*G16)/($F$20+$G$20)</f>
        <v>79.615384615384613</v>
      </c>
      <c r="O16">
        <v>11</v>
      </c>
      <c r="Q16" s="10">
        <v>1E-4</v>
      </c>
      <c r="R16" s="10">
        <v>1E-4</v>
      </c>
    </row>
    <row r="18" spans="2:15">
      <c r="B18" t="s">
        <v>30</v>
      </c>
    </row>
    <row r="19" spans="2:15">
      <c r="B19" t="s">
        <v>31</v>
      </c>
      <c r="E19" t="s">
        <v>32</v>
      </c>
      <c r="F19">
        <v>20</v>
      </c>
      <c r="G19">
        <v>23</v>
      </c>
      <c r="H19" s="4">
        <v>15</v>
      </c>
      <c r="I19" s="4">
        <v>15</v>
      </c>
      <c r="J19">
        <v>18</v>
      </c>
      <c r="M19" s="12">
        <f>SUM(F19:I19)</f>
        <v>73</v>
      </c>
      <c r="N19" s="12">
        <f>SUM(F19:G19)</f>
        <v>43</v>
      </c>
      <c r="O19">
        <v>18</v>
      </c>
    </row>
    <row r="20" spans="2:15">
      <c r="B20" t="s">
        <v>33</v>
      </c>
      <c r="E20" s="2" t="s">
        <v>34</v>
      </c>
      <c r="F20" s="2">
        <v>19</v>
      </c>
      <c r="G20" s="2">
        <v>20</v>
      </c>
      <c r="H20" s="2">
        <v>17</v>
      </c>
      <c r="I20" s="2">
        <v>15</v>
      </c>
      <c r="M20" s="16">
        <f>SUM(F20:I20)</f>
        <v>71</v>
      </c>
      <c r="N20" s="16">
        <f>SUM(F20:G20)</f>
        <v>39</v>
      </c>
    </row>
  </sheetData>
  <pageMargins left="0.7" right="0.7" top="0.75" bottom="0.75" header="0.3" footer="0.3"/>
  <pageSetup orientation="portrait" r:id="rId1"/>
  <ignoredErrors>
    <ignoredError sqref="M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54278-B3A5-43B0-BBF0-540A93E1F3DD}">
  <dimension ref="A2:S21"/>
  <sheetViews>
    <sheetView topLeftCell="A3" workbookViewId="0">
      <selection activeCell="K24" sqref="K24"/>
    </sheetView>
  </sheetViews>
  <sheetFormatPr defaultRowHeight="15"/>
  <cols>
    <col min="1" max="1" width="10.140625" customWidth="1"/>
    <col min="2" max="2" width="16.85546875" customWidth="1"/>
    <col min="3" max="3" width="14.42578125" customWidth="1"/>
    <col min="4" max="4" width="15.42578125" customWidth="1"/>
    <col min="14" max="15" width="14.42578125" style="12" customWidth="1"/>
  </cols>
  <sheetData>
    <row r="2" spans="1:19" ht="45" customHeight="1">
      <c r="A2" t="s">
        <v>0</v>
      </c>
      <c r="B2" t="s">
        <v>1</v>
      </c>
      <c r="C2" s="1" t="s">
        <v>2</v>
      </c>
      <c r="D2" s="1" t="s">
        <v>3</v>
      </c>
      <c r="H2" t="s">
        <v>4</v>
      </c>
      <c r="N2" s="12" t="s">
        <v>5</v>
      </c>
    </row>
    <row r="3" spans="1:19" s="1" customFormat="1" ht="43.5" customHeight="1">
      <c r="D3" s="5" t="s">
        <v>35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N3" s="13" t="s">
        <v>12</v>
      </c>
      <c r="O3" s="13" t="s">
        <v>36</v>
      </c>
      <c r="P3" s="1" t="s">
        <v>14</v>
      </c>
      <c r="R3" s="1" t="s">
        <v>15</v>
      </c>
      <c r="S3" s="1" t="s">
        <v>37</v>
      </c>
    </row>
    <row r="5" spans="1:19">
      <c r="A5" t="s">
        <v>38</v>
      </c>
      <c r="B5" t="s">
        <v>39</v>
      </c>
      <c r="C5">
        <v>2</v>
      </c>
      <c r="D5">
        <v>22</v>
      </c>
      <c r="G5">
        <v>47</v>
      </c>
      <c r="H5">
        <v>80</v>
      </c>
      <c r="I5">
        <v>41</v>
      </c>
      <c r="J5">
        <v>60</v>
      </c>
      <c r="K5">
        <v>47</v>
      </c>
      <c r="N5" s="12">
        <f>($G$19*G5+$H$19*H5+$I$19*I5+$J$19*J5)/SUM($G$19:$J$19)</f>
        <v>57.605633802816904</v>
      </c>
      <c r="O5" s="17">
        <f>($G$19*G5+$I$19*I5+$J$19*J5)/SUM($G$19,$I$19,$J$19)</f>
        <v>48.823529411764703</v>
      </c>
      <c r="P5" s="15">
        <v>47</v>
      </c>
      <c r="R5">
        <v>0.43</v>
      </c>
      <c r="S5">
        <v>0.89</v>
      </c>
    </row>
    <row r="6" spans="1:19">
      <c r="B6" t="s">
        <v>40</v>
      </c>
      <c r="C6">
        <v>3</v>
      </c>
      <c r="D6">
        <v>23</v>
      </c>
      <c r="G6">
        <v>47</v>
      </c>
      <c r="H6">
        <v>40</v>
      </c>
      <c r="I6">
        <v>24</v>
      </c>
      <c r="J6">
        <v>53</v>
      </c>
      <c r="K6">
        <v>24</v>
      </c>
      <c r="N6" s="12">
        <f>($G$19*G6+$H$19*H6+$I$19*I6+$J$19*J6)/SUM($G$19:$J$19)</f>
        <v>40.7887323943662</v>
      </c>
      <c r="O6" s="17">
        <f t="shared" ref="O6:O7" si="0">($G$19*G6+$I$19*I6+$J$19*J6)/SUM($G$19,$I$19,$J$19)</f>
        <v>41.098039215686278</v>
      </c>
      <c r="P6">
        <v>24</v>
      </c>
      <c r="R6">
        <v>0.2</v>
      </c>
      <c r="S6">
        <v>0.2</v>
      </c>
    </row>
    <row r="7" spans="1:19">
      <c r="B7" t="s">
        <v>41</v>
      </c>
      <c r="C7">
        <v>5</v>
      </c>
      <c r="D7">
        <v>25</v>
      </c>
      <c r="G7">
        <v>37</v>
      </c>
      <c r="H7">
        <v>45</v>
      </c>
      <c r="I7">
        <v>47</v>
      </c>
      <c r="J7">
        <v>47</v>
      </c>
      <c r="K7">
        <v>24</v>
      </c>
      <c r="N7" s="12">
        <f t="shared" ref="N7" si="1">($G$19*G7+$H$19*H7+$I$19*I7+$J$19*J7)/SUM($G$19:$J$19)</f>
        <v>43.760563380281688</v>
      </c>
      <c r="O7" s="17">
        <f t="shared" si="0"/>
        <v>43.274509803921568</v>
      </c>
      <c r="P7">
        <v>24</v>
      </c>
      <c r="R7">
        <v>0.13</v>
      </c>
      <c r="S7">
        <v>0.16</v>
      </c>
    </row>
    <row r="8" spans="1:19">
      <c r="B8" t="s">
        <v>42</v>
      </c>
      <c r="C8">
        <v>18</v>
      </c>
      <c r="D8" s="2">
        <v>2</v>
      </c>
      <c r="G8" s="2">
        <v>26</v>
      </c>
      <c r="H8" s="11">
        <v>11</v>
      </c>
      <c r="I8" s="2">
        <v>17</v>
      </c>
      <c r="J8" s="2">
        <v>17</v>
      </c>
      <c r="K8">
        <v>0</v>
      </c>
      <c r="N8" s="16">
        <f>($G$20*G8+$H$20*H8+$I$20*I8+$J$20*J8)/SUM($G$20:$J$20)</f>
        <v>18.032786885245901</v>
      </c>
      <c r="O8" s="12">
        <f>($G$20*G8+$I$20*I8+$J$20*J8)/SUM($G$20,$I$20,$J$20)</f>
        <v>20.976744186046513</v>
      </c>
      <c r="P8">
        <v>0</v>
      </c>
      <c r="R8" s="10">
        <v>6.0499999999999998E-2</v>
      </c>
      <c r="S8" s="10">
        <v>0.04</v>
      </c>
    </row>
    <row r="9" spans="1:19">
      <c r="B9" t="s">
        <v>43</v>
      </c>
      <c r="C9">
        <v>21</v>
      </c>
      <c r="D9" s="2">
        <v>6</v>
      </c>
      <c r="G9" s="2">
        <v>53</v>
      </c>
      <c r="H9" s="11">
        <v>11</v>
      </c>
      <c r="I9" s="2">
        <v>33</v>
      </c>
      <c r="J9" s="2">
        <v>33</v>
      </c>
      <c r="K9">
        <v>29</v>
      </c>
      <c r="N9" s="16">
        <f t="shared" ref="N9:N16" si="2">($G$20*G9+$H$20*H9+$I$20*I9+$J$20*J9)/SUM($G$20:$J$20)</f>
        <v>32.73770491803279</v>
      </c>
      <c r="O9" s="17">
        <f t="shared" ref="O9:O17" si="3">($G$20*G9+$I$20*I9+$J$20*J9)/SUM($G$20,$I$20,$J$20)</f>
        <v>41.837209302325583</v>
      </c>
      <c r="P9">
        <v>29</v>
      </c>
      <c r="R9">
        <v>0.77</v>
      </c>
      <c r="S9">
        <v>0.35</v>
      </c>
    </row>
    <row r="10" spans="1:19">
      <c r="B10" t="s">
        <v>44</v>
      </c>
      <c r="C10">
        <v>24</v>
      </c>
      <c r="D10" s="2">
        <v>9</v>
      </c>
      <c r="G10" s="2">
        <v>79</v>
      </c>
      <c r="H10" s="11">
        <v>54</v>
      </c>
      <c r="I10" s="2">
        <v>92</v>
      </c>
      <c r="J10" s="2">
        <v>58</v>
      </c>
      <c r="K10">
        <v>65</v>
      </c>
      <c r="N10" s="16">
        <f t="shared" si="2"/>
        <v>70.049180327868854</v>
      </c>
      <c r="O10" s="17">
        <f t="shared" si="3"/>
        <v>76.767441860465112</v>
      </c>
      <c r="P10" s="15">
        <v>65</v>
      </c>
      <c r="R10">
        <v>0.69</v>
      </c>
      <c r="S10">
        <v>0.34</v>
      </c>
    </row>
    <row r="11" spans="1:19">
      <c r="B11" t="s">
        <v>45</v>
      </c>
      <c r="C11">
        <v>26</v>
      </c>
      <c r="D11" s="2">
        <v>11</v>
      </c>
      <c r="G11" s="2">
        <v>68</v>
      </c>
      <c r="H11" s="11">
        <v>83</v>
      </c>
      <c r="I11" s="2">
        <v>67</v>
      </c>
      <c r="J11" s="2">
        <v>58</v>
      </c>
      <c r="K11">
        <v>59</v>
      </c>
      <c r="N11" s="16">
        <f t="shared" si="2"/>
        <v>70.26229508196721</v>
      </c>
      <c r="O11" s="17">
        <f t="shared" si="3"/>
        <v>64.930232558139537</v>
      </c>
      <c r="P11" s="15">
        <v>59</v>
      </c>
      <c r="R11">
        <v>0.38</v>
      </c>
      <c r="S11">
        <v>0.66</v>
      </c>
    </row>
    <row r="12" spans="1:19">
      <c r="H12" s="4"/>
    </row>
    <row r="13" spans="1:19">
      <c r="A13" t="s">
        <v>46</v>
      </c>
      <c r="B13" t="s">
        <v>47</v>
      </c>
      <c r="C13">
        <v>27</v>
      </c>
      <c r="D13" s="2">
        <v>12</v>
      </c>
      <c r="G13" s="2">
        <v>21</v>
      </c>
      <c r="H13" s="11">
        <v>11</v>
      </c>
      <c r="I13" s="2">
        <v>8</v>
      </c>
      <c r="J13" s="2">
        <v>42</v>
      </c>
      <c r="K13">
        <v>0</v>
      </c>
      <c r="N13" s="16">
        <f t="shared" si="2"/>
        <v>19.622950819672131</v>
      </c>
      <c r="O13" s="12">
        <f>($G$20*G13+$I$20*I13+$J$20*J13)/SUM($G$20,$I$20,$J$20)</f>
        <v>23.232558139534884</v>
      </c>
      <c r="P13">
        <v>0</v>
      </c>
      <c r="R13" s="10">
        <v>4.8599999999999997E-2</v>
      </c>
      <c r="S13" s="10">
        <v>0.03</v>
      </c>
    </row>
    <row r="14" spans="1:19">
      <c r="B14" t="s">
        <v>48</v>
      </c>
      <c r="C14">
        <v>31</v>
      </c>
      <c r="D14" s="2">
        <v>14</v>
      </c>
      <c r="G14" s="2">
        <v>58</v>
      </c>
      <c r="H14" s="11">
        <v>33</v>
      </c>
      <c r="I14" s="2">
        <v>42</v>
      </c>
      <c r="J14" s="2">
        <v>67</v>
      </c>
      <c r="K14">
        <v>71</v>
      </c>
      <c r="N14" s="16">
        <f t="shared" si="2"/>
        <v>49.245901639344261</v>
      </c>
      <c r="O14" s="17">
        <f t="shared" si="3"/>
        <v>56.046511627906973</v>
      </c>
      <c r="P14" s="15">
        <v>71</v>
      </c>
      <c r="R14">
        <v>0.11</v>
      </c>
      <c r="S14">
        <v>0.28000000000000003</v>
      </c>
    </row>
    <row r="15" spans="1:19">
      <c r="B15" t="s">
        <v>49</v>
      </c>
      <c r="C15">
        <v>32</v>
      </c>
      <c r="D15" s="2">
        <v>16</v>
      </c>
      <c r="G15" s="2">
        <v>26</v>
      </c>
      <c r="H15" s="11">
        <v>0</v>
      </c>
      <c r="I15" s="2">
        <v>33</v>
      </c>
      <c r="J15" s="2">
        <v>42</v>
      </c>
      <c r="K15">
        <v>35</v>
      </c>
      <c r="N15" s="16">
        <f t="shared" si="2"/>
        <v>22.852459016393443</v>
      </c>
      <c r="O15" s="17">
        <f t="shared" si="3"/>
        <v>32.418604651162788</v>
      </c>
      <c r="P15" s="15">
        <v>35</v>
      </c>
      <c r="R15">
        <v>0.31</v>
      </c>
      <c r="S15">
        <v>0.82</v>
      </c>
    </row>
    <row r="16" spans="1:19">
      <c r="B16" t="s">
        <v>50</v>
      </c>
      <c r="C16">
        <v>43</v>
      </c>
      <c r="D16" s="2">
        <v>30</v>
      </c>
      <c r="G16" s="2">
        <v>42</v>
      </c>
      <c r="H16" s="11">
        <v>39</v>
      </c>
      <c r="I16" s="2">
        <v>75</v>
      </c>
      <c r="J16" s="2">
        <v>75</v>
      </c>
      <c r="K16">
        <v>59</v>
      </c>
      <c r="N16" s="16">
        <f t="shared" si="2"/>
        <v>54.098360655737707</v>
      </c>
      <c r="O16" s="17">
        <f t="shared" si="3"/>
        <v>60.418604651162788</v>
      </c>
      <c r="P16" s="15">
        <v>59</v>
      </c>
      <c r="R16">
        <v>0.72109999999999996</v>
      </c>
      <c r="S16">
        <v>0.94</v>
      </c>
    </row>
    <row r="17" spans="2:19">
      <c r="B17" t="s">
        <v>51</v>
      </c>
      <c r="C17">
        <v>47</v>
      </c>
      <c r="D17" s="2">
        <v>35</v>
      </c>
      <c r="G17" s="2">
        <v>84</v>
      </c>
      <c r="H17" s="11">
        <v>44</v>
      </c>
      <c r="I17" s="2">
        <v>83</v>
      </c>
      <c r="J17" s="2">
        <v>83</v>
      </c>
      <c r="K17">
        <v>65</v>
      </c>
      <c r="N17" s="16">
        <f>($G$20*G17+$H$20*H17+$I$20*I17+$J$20*J17)/SUM($G$20:$J$20)</f>
        <v>71.803278688524586</v>
      </c>
      <c r="O17" s="17">
        <f t="shared" si="3"/>
        <v>83.441860465116278</v>
      </c>
      <c r="P17" s="15">
        <v>65</v>
      </c>
      <c r="R17">
        <v>0.57999999999999996</v>
      </c>
      <c r="S17">
        <v>0.13</v>
      </c>
    </row>
    <row r="19" spans="2:19">
      <c r="B19" t="s">
        <v>52</v>
      </c>
      <c r="F19" t="s">
        <v>53</v>
      </c>
      <c r="G19">
        <v>19</v>
      </c>
      <c r="H19">
        <v>20</v>
      </c>
      <c r="I19">
        <v>17</v>
      </c>
      <c r="J19">
        <v>15</v>
      </c>
      <c r="K19">
        <v>17</v>
      </c>
      <c r="N19" s="12">
        <f>SUM(G19:J19)</f>
        <v>71</v>
      </c>
      <c r="O19" s="12">
        <f>SUM(G19,I19,J19)</f>
        <v>51</v>
      </c>
      <c r="P19">
        <v>17</v>
      </c>
    </row>
    <row r="20" spans="2:19">
      <c r="B20" t="s">
        <v>54</v>
      </c>
      <c r="F20" s="2" t="s">
        <v>55</v>
      </c>
      <c r="G20" s="2">
        <v>19</v>
      </c>
      <c r="H20" s="11">
        <v>18</v>
      </c>
      <c r="I20" s="2">
        <v>12</v>
      </c>
      <c r="J20" s="2">
        <v>12</v>
      </c>
      <c r="N20" s="16">
        <f>SUM(G20:J20)</f>
        <v>61</v>
      </c>
      <c r="O20" s="12">
        <f>SUM(G20,I20,J20)</f>
        <v>43</v>
      </c>
    </row>
    <row r="21" spans="2:19">
      <c r="B21" t="s">
        <v>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6ED25-F472-48ED-A167-3D4E8BDEF878}">
  <dimension ref="A2:S17"/>
  <sheetViews>
    <sheetView workbookViewId="0">
      <selection activeCell="B16" sqref="B16"/>
    </sheetView>
  </sheetViews>
  <sheetFormatPr defaultRowHeight="15"/>
  <cols>
    <col min="1" max="1" width="10.140625" customWidth="1"/>
    <col min="2" max="2" width="16.85546875" customWidth="1"/>
    <col min="3" max="3" width="14.42578125" customWidth="1"/>
    <col min="4" max="4" width="15.42578125" customWidth="1"/>
    <col min="14" max="15" width="13.5703125" style="12" customWidth="1"/>
  </cols>
  <sheetData>
    <row r="2" spans="1:19" ht="39.75" customHeight="1">
      <c r="A2" s="1" t="s">
        <v>0</v>
      </c>
      <c r="B2" s="1" t="s">
        <v>1</v>
      </c>
      <c r="C2" s="1" t="s">
        <v>2</v>
      </c>
      <c r="D2" s="1" t="s">
        <v>3</v>
      </c>
      <c r="H2" t="s">
        <v>4</v>
      </c>
      <c r="N2" s="12" t="s">
        <v>5</v>
      </c>
    </row>
    <row r="3" spans="1:19" ht="50.25" customHeight="1">
      <c r="C3" s="1"/>
      <c r="D3" s="1" t="s">
        <v>56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N3" s="13" t="s">
        <v>12</v>
      </c>
      <c r="O3" s="13" t="s">
        <v>57</v>
      </c>
      <c r="P3" s="1" t="s">
        <v>14</v>
      </c>
      <c r="R3" s="1" t="s">
        <v>15</v>
      </c>
      <c r="S3" s="1" t="s">
        <v>37</v>
      </c>
    </row>
    <row r="5" spans="1:19">
      <c r="A5" t="s">
        <v>38</v>
      </c>
      <c r="B5" t="s">
        <v>58</v>
      </c>
      <c r="C5">
        <v>1</v>
      </c>
      <c r="D5" s="2">
        <v>1</v>
      </c>
      <c r="G5">
        <v>20</v>
      </c>
      <c r="H5" s="4">
        <v>0</v>
      </c>
      <c r="I5">
        <v>17</v>
      </c>
      <c r="J5">
        <v>17</v>
      </c>
      <c r="K5">
        <v>11</v>
      </c>
      <c r="N5" s="12">
        <f>($G$15*G5+$H$15*H5+$I$15*I5+$J$15*J5)/SUM($G$15:$J$15)</f>
        <v>13.694915254237289</v>
      </c>
      <c r="O5" s="12">
        <f>($G$15*G5+$I$15*I5+$J$15*J5)/SUM($G$15,$I$15,$J$15)</f>
        <v>18.363636363636363</v>
      </c>
      <c r="P5">
        <v>11</v>
      </c>
      <c r="R5">
        <v>0.73</v>
      </c>
      <c r="S5">
        <v>0.48</v>
      </c>
    </row>
    <row r="6" spans="1:19">
      <c r="B6" t="s">
        <v>59</v>
      </c>
      <c r="C6">
        <v>3</v>
      </c>
      <c r="D6" s="2">
        <v>4</v>
      </c>
      <c r="G6">
        <v>50</v>
      </c>
      <c r="H6" s="4">
        <v>0</v>
      </c>
      <c r="I6">
        <v>42</v>
      </c>
      <c r="J6">
        <v>67</v>
      </c>
      <c r="K6">
        <v>11</v>
      </c>
      <c r="N6" s="12">
        <f>($G$15*G6+$H$15*H6+$I$15*I6+$J$15*J6)/SUM($G$15:$J$15)</f>
        <v>39.118644067796609</v>
      </c>
      <c r="O6" s="17">
        <f t="shared" ref="O6:O13" si="0">($G$15*G6+$I$15*I6+$J$15*J6)/SUM($G$15,$I$15,$J$15)</f>
        <v>52.454545454545453</v>
      </c>
      <c r="P6">
        <v>11</v>
      </c>
      <c r="R6" s="10">
        <v>0.02</v>
      </c>
      <c r="S6" s="10">
        <v>2.5000000000000001E-3</v>
      </c>
    </row>
    <row r="7" spans="1:19">
      <c r="B7" t="s">
        <v>60</v>
      </c>
      <c r="C7">
        <v>6</v>
      </c>
      <c r="D7" s="2">
        <v>6</v>
      </c>
      <c r="G7">
        <v>60</v>
      </c>
      <c r="H7" s="4">
        <v>0</v>
      </c>
      <c r="I7">
        <v>92</v>
      </c>
      <c r="J7">
        <v>50</v>
      </c>
      <c r="K7">
        <v>74</v>
      </c>
      <c r="N7" s="12">
        <f t="shared" ref="N7:N13" si="1">($G$15*G7+$H$15*H7+$I$15*I7+$J$15*J7)/SUM($G$15:$J$15)</f>
        <v>49.220338983050844</v>
      </c>
      <c r="O7" s="17">
        <f t="shared" si="0"/>
        <v>66</v>
      </c>
      <c r="P7" s="15">
        <v>74</v>
      </c>
      <c r="R7" s="14">
        <v>5.8000000000000003E-2</v>
      </c>
      <c r="S7">
        <v>0.53</v>
      </c>
    </row>
    <row r="8" spans="1:19">
      <c r="B8" t="s">
        <v>61</v>
      </c>
      <c r="C8">
        <v>19</v>
      </c>
      <c r="D8" s="2">
        <v>9</v>
      </c>
      <c r="G8">
        <v>30</v>
      </c>
      <c r="H8" s="4">
        <v>33</v>
      </c>
      <c r="I8">
        <v>33</v>
      </c>
      <c r="J8">
        <v>75</v>
      </c>
      <c r="K8">
        <v>21</v>
      </c>
      <c r="N8" s="12">
        <f t="shared" si="1"/>
        <v>40.525423728813557</v>
      </c>
      <c r="O8" s="17">
        <f t="shared" si="0"/>
        <v>43.090909090909093</v>
      </c>
      <c r="P8">
        <v>21</v>
      </c>
      <c r="R8">
        <v>0.11600000000000001</v>
      </c>
      <c r="S8">
        <v>0.09</v>
      </c>
    </row>
    <row r="9" spans="1:19">
      <c r="B9" t="s">
        <v>62</v>
      </c>
      <c r="C9">
        <v>14</v>
      </c>
      <c r="D9" s="2">
        <v>13</v>
      </c>
      <c r="G9">
        <v>85</v>
      </c>
      <c r="H9" s="4">
        <v>53</v>
      </c>
      <c r="I9">
        <v>75</v>
      </c>
      <c r="J9">
        <v>100</v>
      </c>
      <c r="K9">
        <v>63</v>
      </c>
      <c r="N9" s="12">
        <f t="shared" si="1"/>
        <v>77.881355932203391</v>
      </c>
      <c r="O9" s="17">
        <f t="shared" si="0"/>
        <v>86.36363636363636</v>
      </c>
      <c r="P9" s="15">
        <v>63</v>
      </c>
      <c r="R9">
        <v>0.1958</v>
      </c>
      <c r="S9" s="10">
        <v>4.1099999999999998E-2</v>
      </c>
    </row>
    <row r="10" spans="1:19">
      <c r="D10" s="2"/>
      <c r="H10" s="4"/>
    </row>
    <row r="11" spans="1:19">
      <c r="A11" t="s">
        <v>46</v>
      </c>
      <c r="B11" t="s">
        <v>63</v>
      </c>
      <c r="C11">
        <v>37</v>
      </c>
      <c r="D11" s="2">
        <v>31</v>
      </c>
      <c r="G11">
        <v>40</v>
      </c>
      <c r="H11" s="4">
        <v>7</v>
      </c>
      <c r="I11">
        <v>50</v>
      </c>
      <c r="J11">
        <v>17</v>
      </c>
      <c r="K11">
        <v>21</v>
      </c>
      <c r="N11" s="12">
        <f t="shared" si="1"/>
        <v>28.966101694915253</v>
      </c>
      <c r="O11" s="17">
        <f t="shared" si="0"/>
        <v>36.454545454545453</v>
      </c>
      <c r="P11">
        <v>21</v>
      </c>
      <c r="R11">
        <v>0.49</v>
      </c>
      <c r="S11">
        <v>0.24</v>
      </c>
    </row>
    <row r="12" spans="1:19">
      <c r="B12" t="s">
        <v>64</v>
      </c>
      <c r="C12">
        <v>41</v>
      </c>
      <c r="D12" s="2">
        <v>34</v>
      </c>
      <c r="G12">
        <v>20</v>
      </c>
      <c r="H12" s="4">
        <v>0</v>
      </c>
      <c r="I12">
        <v>50</v>
      </c>
      <c r="J12">
        <v>25</v>
      </c>
      <c r="K12">
        <v>5</v>
      </c>
      <c r="N12" s="12">
        <f t="shared" si="1"/>
        <v>22.033898305084747</v>
      </c>
      <c r="O12" s="12">
        <f t="shared" si="0"/>
        <v>29.545454545454547</v>
      </c>
      <c r="P12">
        <v>5</v>
      </c>
      <c r="R12">
        <v>0.09</v>
      </c>
      <c r="S12" s="10">
        <v>0.03</v>
      </c>
    </row>
    <row r="13" spans="1:19">
      <c r="B13" t="s">
        <v>65</v>
      </c>
      <c r="C13">
        <v>44</v>
      </c>
      <c r="D13" s="3" t="s">
        <v>66</v>
      </c>
      <c r="G13">
        <v>60</v>
      </c>
      <c r="H13" s="4">
        <v>20</v>
      </c>
      <c r="I13">
        <v>75</v>
      </c>
      <c r="J13">
        <v>50</v>
      </c>
      <c r="K13">
        <v>47</v>
      </c>
      <c r="N13" s="12">
        <f t="shared" si="1"/>
        <v>50.847457627118644</v>
      </c>
      <c r="O13" s="17">
        <f t="shared" si="0"/>
        <v>61.363636363636367</v>
      </c>
      <c r="P13" s="15">
        <v>47</v>
      </c>
      <c r="R13">
        <v>0.76</v>
      </c>
      <c r="S13">
        <v>0.3</v>
      </c>
    </row>
    <row r="14" spans="1:19">
      <c r="H14" s="4"/>
    </row>
    <row r="15" spans="1:19">
      <c r="B15" t="s">
        <v>67</v>
      </c>
      <c r="F15" t="s">
        <v>68</v>
      </c>
      <c r="G15">
        <v>20</v>
      </c>
      <c r="H15" s="4">
        <v>15</v>
      </c>
      <c r="I15">
        <v>12</v>
      </c>
      <c r="J15">
        <v>12</v>
      </c>
      <c r="K15">
        <v>19</v>
      </c>
      <c r="N15" s="12">
        <f>SUM(G15:J15)</f>
        <v>59</v>
      </c>
      <c r="O15" s="12">
        <f>SUM(G15,I15,J15)</f>
        <v>44</v>
      </c>
      <c r="P15">
        <v>19</v>
      </c>
    </row>
    <row r="16" spans="1:19">
      <c r="B16" t="s">
        <v>31</v>
      </c>
    </row>
    <row r="17" spans="2:2">
      <c r="B17" t="s">
        <v>33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1A710-8B48-464D-8873-C95170742A75}">
  <dimension ref="A2:T17"/>
  <sheetViews>
    <sheetView tabSelected="1" workbookViewId="0">
      <selection activeCell="K19" sqref="K19"/>
    </sheetView>
  </sheetViews>
  <sheetFormatPr defaultRowHeight="15"/>
  <cols>
    <col min="1" max="1" width="10.140625" customWidth="1"/>
    <col min="2" max="2" width="16.85546875" customWidth="1"/>
    <col min="3" max="3" width="14.42578125" customWidth="1"/>
    <col min="4" max="4" width="15.42578125" customWidth="1"/>
    <col min="6" max="6" width="10.85546875" customWidth="1"/>
    <col min="14" max="14" width="6.140625" customWidth="1"/>
    <col min="15" max="15" width="13" style="12" customWidth="1"/>
    <col min="16" max="16" width="10.85546875" customWidth="1"/>
    <col min="17" max="17" width="11.28515625" customWidth="1"/>
  </cols>
  <sheetData>
    <row r="2" spans="1:20" ht="33.75" customHeight="1">
      <c r="A2" s="1" t="s">
        <v>0</v>
      </c>
      <c r="B2" s="1" t="s">
        <v>1</v>
      </c>
      <c r="C2" s="1" t="s">
        <v>2</v>
      </c>
      <c r="D2" s="1" t="s">
        <v>3</v>
      </c>
      <c r="I2" t="s">
        <v>4</v>
      </c>
      <c r="O2" s="12" t="s">
        <v>5</v>
      </c>
      <c r="P2" s="9"/>
    </row>
    <row r="3" spans="1:20" s="1" customFormat="1" ht="46.5" customHeight="1">
      <c r="D3" s="1" t="s">
        <v>56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O3" s="13" t="s">
        <v>12</v>
      </c>
      <c r="P3" s="7" t="s">
        <v>69</v>
      </c>
      <c r="Q3" s="1" t="s">
        <v>14</v>
      </c>
      <c r="S3" s="1" t="s">
        <v>15</v>
      </c>
      <c r="T3" s="1" t="s">
        <v>70</v>
      </c>
    </row>
    <row r="5" spans="1:20">
      <c r="A5" t="s">
        <v>71</v>
      </c>
      <c r="B5" t="s">
        <v>72</v>
      </c>
      <c r="C5">
        <v>11</v>
      </c>
      <c r="D5">
        <v>37</v>
      </c>
      <c r="G5">
        <v>70</v>
      </c>
      <c r="H5" s="4">
        <v>7</v>
      </c>
      <c r="I5">
        <v>83</v>
      </c>
      <c r="J5">
        <v>75</v>
      </c>
      <c r="K5">
        <v>44</v>
      </c>
      <c r="O5" s="12">
        <f>($G$14*G5+$H$14*H5+$I$14*I5+$J$14*J5)/SUM($G$14:$J$14)</f>
        <v>57.644067796610166</v>
      </c>
      <c r="P5" s="17">
        <f>($G$14*G5+$I$14*I5+$J$14*J5)/SUM($G$14,$I$14,$J$14)</f>
        <v>74.909090909090907</v>
      </c>
      <c r="Q5" s="15">
        <v>44</v>
      </c>
      <c r="S5">
        <v>0.29899999999999999</v>
      </c>
      <c r="T5" s="10">
        <v>0.02</v>
      </c>
    </row>
    <row r="6" spans="1:20">
      <c r="B6" t="s">
        <v>73</v>
      </c>
      <c r="C6">
        <v>5</v>
      </c>
      <c r="D6">
        <v>35</v>
      </c>
      <c r="G6">
        <v>60</v>
      </c>
      <c r="H6" s="4">
        <v>33</v>
      </c>
      <c r="I6">
        <v>67</v>
      </c>
      <c r="J6">
        <v>58</v>
      </c>
      <c r="K6">
        <v>39</v>
      </c>
      <c r="O6" s="12">
        <f t="shared" ref="O6:O7" si="0">($G$14*G6+$H$14*H6+$I$14*I6+$J$14*J6)/SUM($G$14:$J$14)</f>
        <v>54.152542372881356</v>
      </c>
      <c r="P6" s="17">
        <f t="shared" ref="P6:P7" si="1">($G$14*G6+$I$14*I6+$J$14*J6)/SUM($G$14,$I$14,$J$14)</f>
        <v>61.363636363636367</v>
      </c>
      <c r="Q6" s="15">
        <v>39</v>
      </c>
      <c r="S6">
        <v>0.26</v>
      </c>
      <c r="T6">
        <v>0.11700000000000001</v>
      </c>
    </row>
    <row r="7" spans="1:20">
      <c r="B7" t="s">
        <v>74</v>
      </c>
      <c r="C7">
        <v>19</v>
      </c>
      <c r="D7">
        <v>39</v>
      </c>
      <c r="G7">
        <v>20</v>
      </c>
      <c r="H7" s="4">
        <v>13</v>
      </c>
      <c r="I7">
        <v>8</v>
      </c>
      <c r="J7">
        <v>25</v>
      </c>
      <c r="K7">
        <v>6</v>
      </c>
      <c r="O7" s="12">
        <f t="shared" si="0"/>
        <v>16.796610169491526</v>
      </c>
      <c r="P7" s="12">
        <f t="shared" si="1"/>
        <v>18.09090909090909</v>
      </c>
      <c r="Q7">
        <v>6</v>
      </c>
      <c r="S7">
        <v>0.248</v>
      </c>
      <c r="T7">
        <v>0.22</v>
      </c>
    </row>
    <row r="8" spans="1:20">
      <c r="H8" s="4"/>
      <c r="P8" s="12"/>
    </row>
    <row r="9" spans="1:20">
      <c r="A9" t="s">
        <v>75</v>
      </c>
      <c r="B9" t="s">
        <v>76</v>
      </c>
      <c r="C9">
        <v>36</v>
      </c>
      <c r="D9" s="2">
        <v>41</v>
      </c>
      <c r="G9">
        <v>35</v>
      </c>
      <c r="H9" s="4">
        <v>0</v>
      </c>
      <c r="I9">
        <v>33</v>
      </c>
      <c r="J9">
        <v>27</v>
      </c>
      <c r="K9">
        <v>6</v>
      </c>
      <c r="O9" s="12">
        <f>($G$15*G9+$H$15*H9+$I$15*I9+$J$15*J9)/SUM($G$15:$J$15)</f>
        <v>23.610169491525422</v>
      </c>
      <c r="P9" s="17">
        <f>($G$15*G9+$I$15*I9+$J$15*J9)/SUM($G$15,$I$15,$J$15)</f>
        <v>32.395348837209305</v>
      </c>
      <c r="Q9">
        <v>6</v>
      </c>
      <c r="S9">
        <v>0.09</v>
      </c>
      <c r="T9" s="10">
        <v>0.03</v>
      </c>
    </row>
    <row r="10" spans="1:20">
      <c r="C10">
        <v>37</v>
      </c>
      <c r="D10" s="2">
        <v>42</v>
      </c>
      <c r="G10">
        <v>30</v>
      </c>
      <c r="H10" s="4">
        <v>13</v>
      </c>
      <c r="I10">
        <v>17</v>
      </c>
      <c r="J10">
        <v>27</v>
      </c>
      <c r="K10">
        <v>6</v>
      </c>
      <c r="O10" s="12">
        <f t="shared" ref="O10:O12" si="2">($G$15*G10+$H$15*H10+$I$15*I10+$J$15*J10)/SUM($G$15:$J$15)</f>
        <v>22.1864406779661</v>
      </c>
      <c r="P10" s="12">
        <f>($G$15*G10+$I$15*I10+$J$15*J10)/SUM($G$15,$I$15,$J$15)</f>
        <v>25.604651162790699</v>
      </c>
      <c r="Q10">
        <v>6</v>
      </c>
      <c r="S10">
        <v>0.12</v>
      </c>
      <c r="T10">
        <v>7.0000000000000007E-2</v>
      </c>
    </row>
    <row r="11" spans="1:20">
      <c r="C11">
        <v>38</v>
      </c>
      <c r="D11" s="2">
        <v>43</v>
      </c>
      <c r="G11">
        <v>45</v>
      </c>
      <c r="H11" s="4">
        <v>31</v>
      </c>
      <c r="I11">
        <v>42</v>
      </c>
      <c r="J11">
        <v>45</v>
      </c>
      <c r="K11">
        <v>44</v>
      </c>
      <c r="O11" s="12">
        <f t="shared" si="2"/>
        <v>40.593220338983052</v>
      </c>
      <c r="P11" s="17">
        <f t="shared" ref="P11:P12" si="3">($G$15*G11+$I$15*I11+$J$15*J11)/SUM($G$15,$I$15,$J$15)</f>
        <v>44.162790697674417</v>
      </c>
      <c r="Q11" s="15">
        <v>44</v>
      </c>
      <c r="S11">
        <v>0.82</v>
      </c>
      <c r="T11">
        <v>1</v>
      </c>
    </row>
    <row r="12" spans="1:20">
      <c r="C12">
        <v>41</v>
      </c>
      <c r="D12" s="2">
        <v>45</v>
      </c>
      <c r="G12">
        <v>45</v>
      </c>
      <c r="H12" s="4">
        <v>38</v>
      </c>
      <c r="I12">
        <v>67</v>
      </c>
      <c r="J12">
        <v>55</v>
      </c>
      <c r="K12">
        <v>39</v>
      </c>
      <c r="O12" s="12">
        <f t="shared" si="2"/>
        <v>49.440677966101696</v>
      </c>
      <c r="P12" s="17">
        <f t="shared" si="3"/>
        <v>53.697674418604649</v>
      </c>
      <c r="Q12" s="15">
        <v>39</v>
      </c>
      <c r="S12">
        <v>0.45</v>
      </c>
      <c r="T12">
        <v>0.28000000000000003</v>
      </c>
    </row>
    <row r="14" spans="1:20">
      <c r="F14" t="s">
        <v>77</v>
      </c>
      <c r="G14">
        <v>20</v>
      </c>
      <c r="H14">
        <v>15</v>
      </c>
      <c r="I14">
        <v>12</v>
      </c>
      <c r="J14">
        <v>12</v>
      </c>
      <c r="K14">
        <v>18</v>
      </c>
      <c r="O14" s="12">
        <f>SUM(G14:J14)</f>
        <v>59</v>
      </c>
      <c r="P14" s="12">
        <f>SUM(G14,I14,J14,)</f>
        <v>44</v>
      </c>
      <c r="Q14">
        <v>18</v>
      </c>
    </row>
    <row r="15" spans="1:20">
      <c r="B15" t="s">
        <v>78</v>
      </c>
      <c r="F15" t="s">
        <v>79</v>
      </c>
      <c r="G15">
        <v>20</v>
      </c>
      <c r="H15" s="4">
        <v>16</v>
      </c>
      <c r="I15">
        <v>12</v>
      </c>
      <c r="J15">
        <v>11</v>
      </c>
      <c r="O15" s="12">
        <f>SUM(G15:J15)</f>
        <v>59</v>
      </c>
      <c r="P15" s="12">
        <f>SUM(G15,I15,J15,)</f>
        <v>43</v>
      </c>
    </row>
    <row r="16" spans="1:20">
      <c r="B16" t="s">
        <v>31</v>
      </c>
    </row>
    <row r="17" spans="2:2">
      <c r="B17" t="s">
        <v>33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E7349-F432-44EA-92B5-65542EB649F5}">
  <dimension ref="A1:W79"/>
  <sheetViews>
    <sheetView workbookViewId="0">
      <selection activeCell="N15" sqref="N15"/>
    </sheetView>
  </sheetViews>
  <sheetFormatPr defaultRowHeight="15"/>
  <cols>
    <col min="1" max="1" width="15.5703125" customWidth="1"/>
    <col min="2" max="2" width="15.140625" customWidth="1"/>
    <col min="15" max="15" width="9.140625" style="9"/>
  </cols>
  <sheetData>
    <row r="1" spans="1:23">
      <c r="C1" s="19" t="s">
        <v>80</v>
      </c>
      <c r="D1" s="19"/>
      <c r="E1" s="19" t="s">
        <v>81</v>
      </c>
      <c r="F1" s="19"/>
      <c r="G1" s="19" t="s">
        <v>82</v>
      </c>
      <c r="H1" s="19"/>
      <c r="I1" s="19" t="s">
        <v>83</v>
      </c>
      <c r="J1" s="19"/>
      <c r="K1" s="19" t="s">
        <v>84</v>
      </c>
    </row>
    <row r="2" spans="1:23" s="19" customFormat="1">
      <c r="A2" s="19" t="s">
        <v>85</v>
      </c>
      <c r="C2" s="24">
        <f>_xlfn.T.TEST(C7:C25,O7:O76,2,2)</f>
        <v>4.6202108933334832E-3</v>
      </c>
      <c r="D2" s="24"/>
      <c r="E2" s="24">
        <f>_xlfn.T.TEST(E7:E24,Q7:Q73,2,2)</f>
        <v>7.3635252238656483E-3</v>
      </c>
      <c r="G2" s="19">
        <f>_xlfn.T.TEST(G7:G25,S7:S68,2,2)</f>
        <v>0.17443972915900818</v>
      </c>
      <c r="I2" s="24">
        <f>_xlfn.T.TEST(I7:I24,U7:U65,2,2)</f>
        <v>6.9290095173240261E-4</v>
      </c>
      <c r="K2" s="19">
        <f>_xlfn.T.TEST(K7:K25,W7:W65,2,2)</f>
        <v>0.73273343210209563</v>
      </c>
      <c r="O2" s="22"/>
    </row>
    <row r="3" spans="1:23" s="19" customFormat="1">
      <c r="A3" s="19" t="s">
        <v>86</v>
      </c>
      <c r="B3" s="19" t="s">
        <v>87</v>
      </c>
      <c r="C3" s="19">
        <f>AVERAGE(C7:C25)</f>
        <v>75.626315789473693</v>
      </c>
      <c r="E3" s="19">
        <f>AVERAGE(E7:E24)</f>
        <v>58.555555555555557</v>
      </c>
      <c r="G3" s="19">
        <f>AVERAGE(G7:G25)</f>
        <v>63.304210526315785</v>
      </c>
      <c r="I3" s="19">
        <f>AVERAGE(I7:I24)</f>
        <v>75.111111111111114</v>
      </c>
      <c r="K3" s="19">
        <f>AVERAGE(K7:K25)</f>
        <v>67.184210526315795</v>
      </c>
      <c r="O3" s="19" t="s">
        <v>88</v>
      </c>
    </row>
    <row r="4" spans="1:23" s="19" customFormat="1">
      <c r="B4" s="19" t="s">
        <v>89</v>
      </c>
      <c r="C4" s="22">
        <f>AVERAGE(O7:O76)</f>
        <v>65.82977289377142</v>
      </c>
      <c r="D4" s="22"/>
      <c r="E4" s="22">
        <f>AVERAGE(Q7:Q76)</f>
        <v>47.761194029850749</v>
      </c>
      <c r="F4" s="22"/>
      <c r="G4" s="22">
        <f>AVERAGE(S7:S76)</f>
        <v>56.850806451612904</v>
      </c>
      <c r="H4" s="22"/>
      <c r="I4" s="22">
        <f>AVERAGE(U7:U76)</f>
        <v>55.796610169491522</v>
      </c>
      <c r="J4" s="22"/>
      <c r="K4" s="22">
        <f>AVERAGE(W7:W76)</f>
        <v>65.617984934118638</v>
      </c>
      <c r="O4" s="22"/>
      <c r="P4" s="22"/>
      <c r="Q4" s="22"/>
      <c r="R4" s="22"/>
      <c r="S4" s="22"/>
      <c r="T4" s="22"/>
      <c r="U4" s="22"/>
      <c r="V4" s="22"/>
      <c r="W4" s="22"/>
    </row>
    <row r="5" spans="1:23" s="19" customFormat="1">
      <c r="O5" s="22"/>
      <c r="P5" s="22"/>
      <c r="Q5" s="22"/>
      <c r="R5" s="22"/>
      <c r="S5" s="22"/>
      <c r="T5" s="22"/>
      <c r="U5" s="22"/>
      <c r="V5" s="22"/>
      <c r="W5" s="22"/>
    </row>
    <row r="6" spans="1:23" s="19" customFormat="1">
      <c r="A6" s="19" t="s">
        <v>90</v>
      </c>
      <c r="C6" s="19" t="s">
        <v>80</v>
      </c>
      <c r="E6" s="19" t="s">
        <v>81</v>
      </c>
      <c r="G6" s="19" t="s">
        <v>82</v>
      </c>
      <c r="I6" s="19" t="s">
        <v>83</v>
      </c>
      <c r="K6" s="19" t="s">
        <v>84</v>
      </c>
      <c r="M6" s="19" t="s">
        <v>91</v>
      </c>
      <c r="O6" s="22" t="s">
        <v>80</v>
      </c>
      <c r="Q6" s="19" t="s">
        <v>81</v>
      </c>
      <c r="S6" s="19" t="s">
        <v>82</v>
      </c>
      <c r="U6" s="19" t="s">
        <v>83</v>
      </c>
      <c r="W6" s="19" t="s">
        <v>84</v>
      </c>
    </row>
    <row r="7" spans="1:23">
      <c r="B7" t="s">
        <v>11</v>
      </c>
      <c r="C7" s="2">
        <v>47</v>
      </c>
      <c r="E7" s="2">
        <v>64</v>
      </c>
      <c r="G7" s="2">
        <v>57</v>
      </c>
      <c r="I7" s="2">
        <v>73</v>
      </c>
      <c r="K7" s="2">
        <v>65</v>
      </c>
      <c r="N7" t="s">
        <v>7</v>
      </c>
      <c r="O7" s="23">
        <v>38</v>
      </c>
      <c r="Q7" s="2">
        <v>18</v>
      </c>
      <c r="S7" s="2">
        <v>31</v>
      </c>
      <c r="U7" s="2">
        <v>28</v>
      </c>
      <c r="W7" s="2">
        <v>36</v>
      </c>
    </row>
    <row r="8" spans="1:23">
      <c r="C8" s="2">
        <v>71.42</v>
      </c>
      <c r="E8" s="2">
        <v>44</v>
      </c>
      <c r="G8" s="2">
        <v>50</v>
      </c>
      <c r="I8" s="2">
        <v>76</v>
      </c>
      <c r="K8" s="2">
        <v>47</v>
      </c>
      <c r="O8" s="23">
        <v>67</v>
      </c>
      <c r="Q8" s="2">
        <v>60</v>
      </c>
      <c r="S8" s="2">
        <v>72</v>
      </c>
      <c r="U8" s="2">
        <v>43</v>
      </c>
      <c r="W8" s="2">
        <v>67</v>
      </c>
    </row>
    <row r="9" spans="1:23">
      <c r="C9" s="2">
        <v>69.400000000000006</v>
      </c>
      <c r="E9" s="2">
        <v>52</v>
      </c>
      <c r="G9" s="2">
        <v>51</v>
      </c>
      <c r="I9" s="2">
        <v>46</v>
      </c>
      <c r="K9" s="2">
        <v>56</v>
      </c>
      <c r="O9" s="23">
        <v>46</v>
      </c>
      <c r="Q9" s="2">
        <v>35</v>
      </c>
      <c r="S9" s="2">
        <v>23</v>
      </c>
      <c r="U9" s="2">
        <v>55</v>
      </c>
      <c r="W9" s="2">
        <v>58</v>
      </c>
    </row>
    <row r="10" spans="1:23">
      <c r="C10" s="2">
        <v>80</v>
      </c>
      <c r="E10" s="2">
        <v>46</v>
      </c>
      <c r="G10" s="2">
        <v>59</v>
      </c>
      <c r="I10" s="2">
        <v>59</v>
      </c>
      <c r="K10" s="2">
        <v>59.5</v>
      </c>
      <c r="O10" s="23">
        <v>51</v>
      </c>
      <c r="Q10" s="2">
        <v>38</v>
      </c>
      <c r="S10" s="2">
        <v>44</v>
      </c>
      <c r="U10" s="2">
        <v>40</v>
      </c>
      <c r="W10" s="2">
        <v>40</v>
      </c>
    </row>
    <row r="11" spans="1:23">
      <c r="C11" s="2">
        <v>73.459999999999994</v>
      </c>
      <c r="E11" s="2">
        <v>52</v>
      </c>
      <c r="G11" s="2">
        <v>94</v>
      </c>
      <c r="I11" s="2">
        <v>63</v>
      </c>
      <c r="K11" s="2">
        <v>60</v>
      </c>
      <c r="O11" s="23">
        <v>82</v>
      </c>
      <c r="Q11" s="2">
        <v>68</v>
      </c>
      <c r="S11" s="2">
        <v>51</v>
      </c>
      <c r="U11" s="2">
        <v>73</v>
      </c>
      <c r="W11" s="2">
        <v>68.33</v>
      </c>
    </row>
    <row r="12" spans="1:23">
      <c r="C12" s="2">
        <v>80</v>
      </c>
      <c r="E12" s="2">
        <v>48</v>
      </c>
      <c r="G12" s="2">
        <v>52</v>
      </c>
      <c r="I12" s="2">
        <v>98</v>
      </c>
      <c r="K12" s="2">
        <v>106</v>
      </c>
      <c r="O12" s="23">
        <v>74</v>
      </c>
      <c r="Q12" s="2">
        <v>63</v>
      </c>
      <c r="S12" s="2">
        <v>64</v>
      </c>
      <c r="U12" s="2">
        <v>70</v>
      </c>
      <c r="W12" s="2">
        <v>81</v>
      </c>
    </row>
    <row r="13" spans="1:23">
      <c r="C13" s="2">
        <v>59.2</v>
      </c>
      <c r="E13" s="2">
        <v>36</v>
      </c>
      <c r="G13" s="2">
        <v>96</v>
      </c>
      <c r="I13" s="2">
        <v>100</v>
      </c>
      <c r="K13" s="2">
        <v>52.5</v>
      </c>
      <c r="O13" s="23">
        <v>62</v>
      </c>
      <c r="Q13" s="2">
        <v>43</v>
      </c>
      <c r="S13" s="2">
        <v>38</v>
      </c>
      <c r="U13" s="2">
        <v>48</v>
      </c>
      <c r="W13" s="2">
        <v>67</v>
      </c>
    </row>
    <row r="14" spans="1:23">
      <c r="C14" s="2">
        <v>94</v>
      </c>
      <c r="E14" s="2">
        <v>98</v>
      </c>
      <c r="G14" s="2">
        <v>43</v>
      </c>
      <c r="I14" s="2">
        <v>71</v>
      </c>
      <c r="K14" s="2">
        <v>99.5</v>
      </c>
      <c r="O14" s="23">
        <v>51</v>
      </c>
      <c r="Q14" s="2">
        <v>25</v>
      </c>
      <c r="S14" s="2">
        <v>28</v>
      </c>
      <c r="U14" s="2">
        <v>60</v>
      </c>
      <c r="W14" s="2">
        <v>45</v>
      </c>
    </row>
    <row r="15" spans="1:23">
      <c r="C15" s="2">
        <v>70</v>
      </c>
      <c r="E15" s="2">
        <v>64</v>
      </c>
      <c r="G15" s="2">
        <v>76</v>
      </c>
      <c r="I15" s="2">
        <v>88</v>
      </c>
      <c r="K15" s="2">
        <v>60</v>
      </c>
      <c r="O15" s="23">
        <v>49</v>
      </c>
      <c r="Q15" s="2">
        <v>50</v>
      </c>
      <c r="S15" s="2">
        <v>49</v>
      </c>
      <c r="U15" s="2">
        <v>38</v>
      </c>
      <c r="W15" s="2">
        <v>54</v>
      </c>
    </row>
    <row r="16" spans="1:23">
      <c r="C16" s="2">
        <v>86</v>
      </c>
      <c r="E16" s="2">
        <v>50</v>
      </c>
      <c r="G16" s="2">
        <v>63.26</v>
      </c>
      <c r="I16" s="2">
        <v>83</v>
      </c>
      <c r="K16" s="2">
        <v>73</v>
      </c>
      <c r="O16" s="23">
        <v>38</v>
      </c>
      <c r="Q16" s="2">
        <v>23</v>
      </c>
      <c r="S16" s="2">
        <v>38</v>
      </c>
      <c r="U16" s="2">
        <v>28</v>
      </c>
      <c r="W16" s="2">
        <v>42</v>
      </c>
    </row>
    <row r="17" spans="3:23">
      <c r="C17" s="2">
        <v>74</v>
      </c>
      <c r="E17" s="2">
        <v>62</v>
      </c>
      <c r="G17" s="2">
        <v>98</v>
      </c>
      <c r="I17" s="2">
        <v>90</v>
      </c>
      <c r="K17" s="2">
        <v>60.5</v>
      </c>
      <c r="O17" s="23">
        <v>77</v>
      </c>
      <c r="Q17" s="2">
        <v>55</v>
      </c>
      <c r="S17" s="2">
        <v>82</v>
      </c>
      <c r="U17" s="2">
        <v>88</v>
      </c>
      <c r="W17" s="2">
        <v>89.4</v>
      </c>
    </row>
    <row r="18" spans="3:23">
      <c r="C18" s="2">
        <v>96</v>
      </c>
      <c r="E18" s="2">
        <v>70</v>
      </c>
      <c r="G18" s="2">
        <v>90</v>
      </c>
      <c r="I18" s="2">
        <v>95</v>
      </c>
      <c r="K18" s="2">
        <v>84</v>
      </c>
      <c r="O18" s="23">
        <v>41</v>
      </c>
      <c r="Q18" s="2">
        <v>43</v>
      </c>
      <c r="S18" s="2">
        <v>49</v>
      </c>
      <c r="U18" s="2">
        <v>38</v>
      </c>
      <c r="W18" s="2">
        <v>42</v>
      </c>
    </row>
    <row r="19" spans="3:23">
      <c r="C19" s="2">
        <v>82</v>
      </c>
      <c r="E19" s="2">
        <v>72</v>
      </c>
      <c r="G19" s="2">
        <v>51</v>
      </c>
      <c r="I19" s="2">
        <v>49</v>
      </c>
      <c r="K19" s="2">
        <v>86</v>
      </c>
      <c r="O19" s="23">
        <v>51</v>
      </c>
      <c r="Q19" s="2">
        <v>55</v>
      </c>
      <c r="S19" s="2">
        <v>49</v>
      </c>
      <c r="U19" s="2">
        <v>50</v>
      </c>
      <c r="W19" s="2">
        <v>56</v>
      </c>
    </row>
    <row r="20" spans="3:23">
      <c r="C20" s="2">
        <v>63</v>
      </c>
      <c r="E20" s="2">
        <v>46</v>
      </c>
      <c r="G20" s="2">
        <v>61.22</v>
      </c>
      <c r="I20" s="2">
        <v>73</v>
      </c>
      <c r="K20" s="2">
        <v>72</v>
      </c>
      <c r="O20" s="23">
        <v>54</v>
      </c>
      <c r="Q20" s="2">
        <v>18</v>
      </c>
      <c r="S20" s="2">
        <v>46</v>
      </c>
      <c r="U20" s="2">
        <v>38</v>
      </c>
      <c r="W20" s="2">
        <v>32.22</v>
      </c>
    </row>
    <row r="21" spans="3:23">
      <c r="C21" s="2">
        <v>94</v>
      </c>
      <c r="E21" s="2">
        <v>66</v>
      </c>
      <c r="G21" s="2">
        <v>45</v>
      </c>
      <c r="I21" s="2">
        <v>88</v>
      </c>
      <c r="K21" s="2">
        <v>60</v>
      </c>
      <c r="O21" s="23">
        <v>56</v>
      </c>
      <c r="Q21" s="2">
        <v>50</v>
      </c>
      <c r="S21" s="2">
        <v>64</v>
      </c>
      <c r="U21" s="2">
        <v>63</v>
      </c>
      <c r="W21" s="2">
        <v>40</v>
      </c>
    </row>
    <row r="22" spans="3:23">
      <c r="C22" s="2">
        <v>62</v>
      </c>
      <c r="E22" s="2">
        <v>48</v>
      </c>
      <c r="G22" s="2">
        <v>65.3</v>
      </c>
      <c r="I22" s="2">
        <v>68</v>
      </c>
      <c r="K22" s="2">
        <v>72</v>
      </c>
      <c r="O22" s="23">
        <v>64</v>
      </c>
      <c r="Q22" s="2">
        <v>58</v>
      </c>
      <c r="S22" s="2">
        <v>56</v>
      </c>
      <c r="U22" s="2">
        <v>50</v>
      </c>
      <c r="W22" s="2">
        <v>60</v>
      </c>
    </row>
    <row r="23" spans="3:23">
      <c r="C23" s="2">
        <v>84</v>
      </c>
      <c r="E23" s="2">
        <v>62</v>
      </c>
      <c r="G23" s="2">
        <v>49</v>
      </c>
      <c r="I23" s="2">
        <v>73</v>
      </c>
      <c r="K23" s="2">
        <v>54</v>
      </c>
      <c r="O23" s="23">
        <v>46</v>
      </c>
      <c r="Q23" s="2">
        <v>43</v>
      </c>
      <c r="S23" s="2">
        <v>49</v>
      </c>
      <c r="U23" s="2">
        <v>53</v>
      </c>
      <c r="W23" s="2">
        <v>68</v>
      </c>
    </row>
    <row r="24" spans="3:23">
      <c r="C24" s="2">
        <v>80</v>
      </c>
      <c r="E24" s="2">
        <v>74</v>
      </c>
      <c r="G24" s="2">
        <v>53</v>
      </c>
      <c r="I24" s="2">
        <v>59</v>
      </c>
      <c r="K24" s="2">
        <v>63.5</v>
      </c>
      <c r="O24" s="23">
        <v>72</v>
      </c>
      <c r="Q24" s="2">
        <v>75</v>
      </c>
      <c r="S24" s="2">
        <v>87</v>
      </c>
      <c r="U24" s="2">
        <v>30</v>
      </c>
      <c r="W24" s="2">
        <v>50</v>
      </c>
    </row>
    <row r="25" spans="3:23">
      <c r="C25" s="2">
        <v>71.42</v>
      </c>
      <c r="G25" s="2">
        <v>49</v>
      </c>
      <c r="K25" s="2">
        <v>46</v>
      </c>
      <c r="O25" s="23">
        <v>64</v>
      </c>
      <c r="Q25" s="2">
        <v>50</v>
      </c>
      <c r="S25" s="2">
        <v>46</v>
      </c>
      <c r="U25" s="2">
        <v>78</v>
      </c>
      <c r="W25" s="2">
        <v>89.4</v>
      </c>
    </row>
    <row r="26" spans="3:23">
      <c r="N26" t="s">
        <v>8</v>
      </c>
      <c r="O26" s="21">
        <v>54</v>
      </c>
      <c r="P26" s="20"/>
      <c r="Q26" s="20">
        <v>35</v>
      </c>
      <c r="R26" s="20"/>
      <c r="S26" s="20">
        <v>62.5</v>
      </c>
      <c r="T26" s="20"/>
      <c r="U26" s="2">
        <v>30</v>
      </c>
      <c r="W26" s="2">
        <v>61</v>
      </c>
    </row>
    <row r="27" spans="3:23">
      <c r="O27" s="21">
        <v>77</v>
      </c>
      <c r="P27" s="20"/>
      <c r="Q27" s="20">
        <v>45</v>
      </c>
      <c r="R27" s="20"/>
      <c r="S27" s="20">
        <v>52.5</v>
      </c>
      <c r="T27" s="20"/>
      <c r="U27" s="20">
        <v>87.5</v>
      </c>
      <c r="V27" s="20"/>
      <c r="W27" s="21">
        <v>71.111111111</v>
      </c>
    </row>
    <row r="28" spans="3:23">
      <c r="O28" s="21">
        <v>72</v>
      </c>
      <c r="P28" s="20"/>
      <c r="Q28" s="20">
        <v>58</v>
      </c>
      <c r="R28" s="20"/>
      <c r="S28" s="20">
        <v>82.5</v>
      </c>
      <c r="T28" s="20"/>
      <c r="U28" s="20">
        <v>90</v>
      </c>
      <c r="V28" s="20"/>
      <c r="W28" s="21">
        <v>75.555555556000002</v>
      </c>
    </row>
    <row r="29" spans="3:23">
      <c r="O29" s="21">
        <v>54</v>
      </c>
      <c r="P29" s="20"/>
      <c r="Q29" s="20">
        <v>35</v>
      </c>
      <c r="R29" s="20"/>
      <c r="S29" s="20">
        <v>50</v>
      </c>
      <c r="T29" s="20"/>
      <c r="U29" s="20">
        <v>85</v>
      </c>
      <c r="V29" s="20"/>
      <c r="W29" s="21">
        <v>95.555555556000002</v>
      </c>
    </row>
    <row r="30" spans="3:23">
      <c r="O30" s="21">
        <v>69.23</v>
      </c>
      <c r="P30" s="20"/>
      <c r="Q30" s="20">
        <v>48</v>
      </c>
      <c r="R30" s="20"/>
      <c r="S30" s="20">
        <v>72.5</v>
      </c>
      <c r="T30" s="20"/>
      <c r="U30" s="20">
        <v>82.5</v>
      </c>
      <c r="V30" s="20"/>
      <c r="W30" s="21">
        <v>80</v>
      </c>
    </row>
    <row r="31" spans="3:23">
      <c r="O31" s="21">
        <v>54</v>
      </c>
      <c r="P31" s="20"/>
      <c r="Q31" s="20">
        <v>50</v>
      </c>
      <c r="R31" s="20"/>
      <c r="S31" s="20">
        <v>62.5</v>
      </c>
      <c r="T31" s="20"/>
      <c r="U31" s="20">
        <v>87.5</v>
      </c>
      <c r="V31" s="20"/>
      <c r="W31" s="21">
        <v>80</v>
      </c>
    </row>
    <row r="32" spans="3:23">
      <c r="O32" s="21">
        <v>64.099999999999994</v>
      </c>
      <c r="P32" s="20"/>
      <c r="Q32" s="20">
        <v>45</v>
      </c>
      <c r="R32" s="20"/>
      <c r="S32" s="20">
        <v>85</v>
      </c>
      <c r="T32" s="20"/>
      <c r="U32" s="20">
        <v>82.5</v>
      </c>
      <c r="V32" s="20"/>
      <c r="W32" s="21">
        <v>86.666666667000001</v>
      </c>
    </row>
    <row r="33" spans="14:23">
      <c r="O33" s="21">
        <v>79.5</v>
      </c>
      <c r="P33" s="20"/>
      <c r="Q33" s="20">
        <v>63</v>
      </c>
      <c r="R33" s="20"/>
      <c r="S33" s="20">
        <v>80</v>
      </c>
      <c r="T33" s="20"/>
      <c r="U33" s="20">
        <v>87.5</v>
      </c>
      <c r="V33" s="20"/>
      <c r="W33" s="21">
        <v>91.111111111</v>
      </c>
    </row>
    <row r="34" spans="14:23">
      <c r="O34" s="21">
        <v>77</v>
      </c>
      <c r="P34" s="20"/>
      <c r="Q34" s="20">
        <v>63</v>
      </c>
      <c r="R34" s="20"/>
      <c r="S34" s="20">
        <v>85</v>
      </c>
      <c r="T34" s="20"/>
      <c r="U34" s="20">
        <v>72.5</v>
      </c>
      <c r="V34" s="20"/>
      <c r="W34" s="21">
        <v>88.888888889</v>
      </c>
    </row>
    <row r="35" spans="14:23">
      <c r="O35" s="21">
        <v>46.15</v>
      </c>
      <c r="P35" s="20"/>
      <c r="Q35" s="20">
        <v>25</v>
      </c>
      <c r="R35" s="20"/>
      <c r="S35" s="20">
        <v>82.5</v>
      </c>
      <c r="T35" s="20"/>
      <c r="U35" s="20">
        <v>90</v>
      </c>
      <c r="V35" s="20"/>
      <c r="W35" s="21">
        <v>86.666666667000001</v>
      </c>
    </row>
    <row r="36" spans="14:23">
      <c r="O36" s="21">
        <v>62</v>
      </c>
      <c r="P36" s="20"/>
      <c r="Q36" s="20">
        <v>35</v>
      </c>
      <c r="R36" s="20"/>
      <c r="S36" s="20">
        <v>85</v>
      </c>
      <c r="T36" s="20"/>
      <c r="U36" s="20">
        <v>75</v>
      </c>
      <c r="V36" s="20"/>
      <c r="W36" s="21">
        <v>80</v>
      </c>
    </row>
    <row r="37" spans="14:23">
      <c r="O37" s="21">
        <v>77</v>
      </c>
      <c r="P37" s="20"/>
      <c r="Q37" s="20">
        <v>48</v>
      </c>
      <c r="R37" s="20"/>
      <c r="S37" s="20">
        <v>77.5</v>
      </c>
      <c r="T37" s="20"/>
      <c r="U37" s="20">
        <v>92.5</v>
      </c>
      <c r="V37" s="20"/>
      <c r="W37" s="21">
        <v>91.111111111</v>
      </c>
    </row>
    <row r="38" spans="14:23">
      <c r="O38" s="21">
        <v>74.349999999999994</v>
      </c>
      <c r="P38" s="20"/>
      <c r="Q38" s="20">
        <v>80</v>
      </c>
      <c r="R38" s="20"/>
      <c r="S38" s="20">
        <v>80</v>
      </c>
      <c r="T38" s="20"/>
      <c r="U38" s="20">
        <v>80</v>
      </c>
      <c r="V38" s="20"/>
      <c r="W38" s="21">
        <v>82.222222221999999</v>
      </c>
    </row>
    <row r="39" spans="14:23">
      <c r="O39" s="21">
        <v>59</v>
      </c>
      <c r="P39" s="20"/>
      <c r="Q39" s="20">
        <v>30</v>
      </c>
      <c r="R39" s="20"/>
      <c r="S39" s="20">
        <v>75</v>
      </c>
      <c r="T39" s="20"/>
      <c r="U39" s="20">
        <v>67.5</v>
      </c>
      <c r="V39" s="20"/>
      <c r="W39" s="21">
        <v>95.555555556000002</v>
      </c>
    </row>
    <row r="40" spans="14:23">
      <c r="O40" s="21">
        <v>95</v>
      </c>
      <c r="P40" s="20"/>
      <c r="Q40" s="20">
        <v>68</v>
      </c>
      <c r="R40" s="20"/>
      <c r="S40" s="20">
        <v>90</v>
      </c>
      <c r="T40" s="20"/>
      <c r="U40" s="20">
        <v>75</v>
      </c>
      <c r="V40" s="20"/>
      <c r="W40" s="21">
        <v>86.666666667000001</v>
      </c>
    </row>
    <row r="41" spans="14:23">
      <c r="O41" s="21">
        <v>51.28</v>
      </c>
      <c r="P41" s="20"/>
      <c r="Q41" s="20">
        <v>43</v>
      </c>
      <c r="R41" s="20"/>
      <c r="S41" s="20">
        <v>72.5</v>
      </c>
      <c r="T41" s="20"/>
      <c r="U41" s="20">
        <v>75</v>
      </c>
      <c r="V41" s="20"/>
      <c r="W41" s="21">
        <v>80</v>
      </c>
    </row>
    <row r="42" spans="14:23">
      <c r="O42" s="21">
        <v>72</v>
      </c>
      <c r="P42" s="20"/>
      <c r="Q42" s="20">
        <v>63</v>
      </c>
      <c r="R42" s="20"/>
      <c r="S42" s="20">
        <v>70</v>
      </c>
      <c r="T42" s="20"/>
      <c r="U42" s="2">
        <v>45</v>
      </c>
      <c r="V42" s="20"/>
      <c r="W42" s="21">
        <v>80</v>
      </c>
    </row>
    <row r="43" spans="14:23">
      <c r="O43" s="21">
        <v>56.41</v>
      </c>
      <c r="P43" s="20"/>
      <c r="Q43" s="20">
        <v>35</v>
      </c>
      <c r="R43" s="20"/>
      <c r="S43" s="20">
        <v>80</v>
      </c>
      <c r="T43" s="20"/>
      <c r="U43" s="2">
        <v>23</v>
      </c>
      <c r="V43" s="20"/>
      <c r="W43" s="2">
        <v>50</v>
      </c>
    </row>
    <row r="44" spans="14:23">
      <c r="O44" s="21">
        <v>79.5</v>
      </c>
      <c r="P44" s="20"/>
      <c r="Q44" s="20">
        <v>75</v>
      </c>
      <c r="R44" s="20"/>
      <c r="S44" s="2">
        <v>52</v>
      </c>
      <c r="T44" s="20"/>
      <c r="U44" s="2">
        <v>55</v>
      </c>
      <c r="V44" s="20"/>
      <c r="W44" s="2">
        <v>57</v>
      </c>
    </row>
    <row r="45" spans="14:23">
      <c r="O45" s="21">
        <v>67</v>
      </c>
      <c r="P45" s="20"/>
      <c r="Q45" s="20">
        <v>55</v>
      </c>
      <c r="R45" s="20"/>
      <c r="S45" s="2">
        <v>41</v>
      </c>
      <c r="T45" s="20"/>
      <c r="U45" s="2">
        <v>45</v>
      </c>
      <c r="V45" s="20"/>
      <c r="W45" s="2">
        <v>80</v>
      </c>
    </row>
    <row r="46" spans="14:23">
      <c r="O46" s="21">
        <v>82</v>
      </c>
      <c r="P46" s="20"/>
      <c r="Q46" s="2">
        <v>43</v>
      </c>
      <c r="R46" s="20"/>
      <c r="S46" s="2">
        <v>67</v>
      </c>
      <c r="T46" s="20"/>
      <c r="U46" s="2">
        <v>65</v>
      </c>
      <c r="V46" s="20"/>
      <c r="W46" s="2">
        <v>73</v>
      </c>
    </row>
    <row r="47" spans="14:23">
      <c r="N47" t="s">
        <v>9</v>
      </c>
      <c r="O47" s="23">
        <v>64.102564103000006</v>
      </c>
      <c r="P47" s="2"/>
      <c r="Q47" s="2">
        <v>38</v>
      </c>
      <c r="R47" s="20"/>
      <c r="S47" s="2">
        <v>46</v>
      </c>
      <c r="T47" s="2"/>
      <c r="U47" s="2">
        <v>63</v>
      </c>
      <c r="V47" s="20"/>
      <c r="W47" s="2">
        <v>82</v>
      </c>
    </row>
    <row r="48" spans="14:23">
      <c r="O48" s="23">
        <v>61.538461538</v>
      </c>
      <c r="P48" s="2"/>
      <c r="Q48" s="2">
        <v>63</v>
      </c>
      <c r="R48" s="2"/>
      <c r="S48" s="2">
        <v>62</v>
      </c>
      <c r="T48" s="2"/>
      <c r="U48" s="2">
        <v>40</v>
      </c>
      <c r="V48" s="20"/>
      <c r="W48" s="2">
        <v>76</v>
      </c>
    </row>
    <row r="49" spans="14:23">
      <c r="O49" s="23">
        <v>76.923076922999996</v>
      </c>
      <c r="P49" s="2"/>
      <c r="Q49" s="2">
        <v>48</v>
      </c>
      <c r="R49" s="2"/>
      <c r="S49" s="2">
        <v>74.349999999999994</v>
      </c>
      <c r="T49" s="2"/>
      <c r="U49" s="2">
        <v>28</v>
      </c>
      <c r="V49" s="2"/>
      <c r="W49" s="2">
        <v>64</v>
      </c>
    </row>
    <row r="50" spans="14:23">
      <c r="O50" s="23">
        <v>58.974358973999998</v>
      </c>
      <c r="P50" s="2"/>
      <c r="Q50" s="2">
        <v>53</v>
      </c>
      <c r="R50" s="2"/>
      <c r="S50" s="2">
        <v>44</v>
      </c>
      <c r="T50" s="2"/>
      <c r="U50" s="2">
        <v>40</v>
      </c>
      <c r="V50" s="2"/>
      <c r="W50" s="2">
        <v>52</v>
      </c>
    </row>
    <row r="51" spans="14:23">
      <c r="O51" s="23">
        <v>94.871794871999995</v>
      </c>
      <c r="P51" s="2"/>
      <c r="Q51" s="2">
        <v>73</v>
      </c>
      <c r="R51" s="2"/>
      <c r="S51" s="2">
        <v>46</v>
      </c>
      <c r="T51" s="2"/>
      <c r="U51" s="2">
        <v>40</v>
      </c>
      <c r="V51" s="2"/>
      <c r="W51" s="2">
        <v>82</v>
      </c>
    </row>
    <row r="52" spans="14:23">
      <c r="O52" s="23">
        <v>89.743589744000005</v>
      </c>
      <c r="P52" s="2"/>
      <c r="Q52" s="2">
        <v>60</v>
      </c>
      <c r="R52" s="2"/>
      <c r="S52" s="2">
        <v>41</v>
      </c>
      <c r="T52" s="2"/>
      <c r="U52" s="2">
        <v>40</v>
      </c>
      <c r="V52" s="2"/>
      <c r="W52" s="2">
        <v>57</v>
      </c>
    </row>
    <row r="53" spans="14:23">
      <c r="O53" s="23">
        <v>76.923076922999996</v>
      </c>
      <c r="P53" s="2"/>
      <c r="Q53" s="2">
        <v>53</v>
      </c>
      <c r="R53" s="2"/>
      <c r="S53" s="2">
        <v>31</v>
      </c>
      <c r="T53" s="2"/>
      <c r="U53" s="2">
        <v>30</v>
      </c>
      <c r="V53" s="2"/>
      <c r="W53" s="2">
        <v>36</v>
      </c>
    </row>
    <row r="54" spans="14:23">
      <c r="O54" s="23">
        <v>53.846153846</v>
      </c>
      <c r="P54" s="2"/>
      <c r="Q54" s="2">
        <v>38</v>
      </c>
      <c r="R54" s="2"/>
      <c r="S54" s="2">
        <v>31</v>
      </c>
      <c r="T54" s="2"/>
      <c r="U54" s="20">
        <v>30</v>
      </c>
      <c r="V54" s="2"/>
      <c r="W54" s="2">
        <v>58</v>
      </c>
    </row>
    <row r="55" spans="14:23">
      <c r="O55" s="23">
        <v>58.974358973999998</v>
      </c>
      <c r="P55" s="2"/>
      <c r="Q55" s="2">
        <v>30</v>
      </c>
      <c r="R55" s="2"/>
      <c r="S55" s="2">
        <v>46</v>
      </c>
      <c r="T55" s="2"/>
      <c r="U55" s="20">
        <v>30</v>
      </c>
      <c r="V55" s="2"/>
      <c r="W55" s="20">
        <v>40</v>
      </c>
    </row>
    <row r="56" spans="14:23">
      <c r="O56" s="23">
        <v>58.974358973999998</v>
      </c>
      <c r="P56" s="2"/>
      <c r="Q56" s="2">
        <v>28</v>
      </c>
      <c r="R56" s="2"/>
      <c r="S56" s="2">
        <v>36</v>
      </c>
      <c r="T56" s="2"/>
      <c r="U56" s="20">
        <v>30</v>
      </c>
      <c r="V56" s="2"/>
      <c r="W56" s="20">
        <v>49</v>
      </c>
    </row>
    <row r="57" spans="14:23">
      <c r="O57" s="23">
        <v>58.974358973999998</v>
      </c>
      <c r="P57" s="2"/>
      <c r="Q57" s="2">
        <v>38</v>
      </c>
      <c r="R57" s="2"/>
      <c r="S57" s="20">
        <v>41</v>
      </c>
      <c r="T57" s="2"/>
      <c r="U57" s="20">
        <v>58</v>
      </c>
      <c r="V57" s="2"/>
      <c r="W57" s="20">
        <v>47</v>
      </c>
    </row>
    <row r="58" spans="14:23">
      <c r="O58" s="23">
        <v>66.666666667000001</v>
      </c>
      <c r="P58" s="2"/>
      <c r="Q58" s="2">
        <v>35</v>
      </c>
      <c r="R58" s="2"/>
      <c r="S58" s="20">
        <v>62</v>
      </c>
      <c r="T58" s="2"/>
      <c r="U58" s="20">
        <v>28</v>
      </c>
      <c r="V58" s="2"/>
      <c r="W58" s="20">
        <v>69</v>
      </c>
    </row>
    <row r="59" spans="14:23">
      <c r="O59" s="23">
        <v>71.794871795000006</v>
      </c>
      <c r="P59" s="2"/>
      <c r="Q59" s="2">
        <v>38</v>
      </c>
      <c r="R59" s="2"/>
      <c r="S59" s="20">
        <v>39</v>
      </c>
      <c r="T59" s="2"/>
      <c r="U59" s="20">
        <v>58</v>
      </c>
      <c r="V59" s="2"/>
      <c r="W59" s="20">
        <v>56</v>
      </c>
    </row>
    <row r="60" spans="14:23">
      <c r="O60" s="23">
        <v>76.923076922999996</v>
      </c>
      <c r="P60" s="2"/>
      <c r="Q60" s="20">
        <v>55</v>
      </c>
      <c r="R60" s="2"/>
      <c r="S60" s="20">
        <v>59</v>
      </c>
      <c r="T60" s="2"/>
      <c r="U60" s="20">
        <v>40</v>
      </c>
      <c r="V60" s="2"/>
      <c r="W60" s="20">
        <v>71</v>
      </c>
    </row>
    <row r="61" spans="14:23">
      <c r="O61" s="23">
        <v>69.230769230999996</v>
      </c>
      <c r="P61" s="2"/>
      <c r="Q61" s="20">
        <v>48</v>
      </c>
      <c r="R61" s="2"/>
      <c r="S61" s="20">
        <v>44</v>
      </c>
      <c r="T61" s="2"/>
      <c r="U61" s="20">
        <v>70</v>
      </c>
      <c r="V61" s="2"/>
      <c r="W61" s="20">
        <v>60</v>
      </c>
    </row>
    <row r="62" spans="14:23">
      <c r="N62" t="s">
        <v>10</v>
      </c>
      <c r="O62" s="21">
        <v>74.358974359000001</v>
      </c>
      <c r="P62" s="2"/>
      <c r="Q62" s="20">
        <v>40</v>
      </c>
      <c r="R62" s="2"/>
      <c r="S62" s="20">
        <v>64.12</v>
      </c>
      <c r="T62" s="2"/>
      <c r="U62" s="20">
        <v>80</v>
      </c>
      <c r="V62" s="2"/>
      <c r="W62" s="20">
        <v>64</v>
      </c>
    </row>
    <row r="63" spans="14:23">
      <c r="O63" s="21">
        <v>76.923076922999996</v>
      </c>
      <c r="P63" s="2"/>
      <c r="Q63" s="20">
        <v>75</v>
      </c>
      <c r="R63" s="2"/>
      <c r="S63" s="20">
        <v>49</v>
      </c>
      <c r="T63" s="2"/>
      <c r="U63" s="20">
        <v>55</v>
      </c>
      <c r="V63" s="2"/>
      <c r="W63" s="20">
        <v>53</v>
      </c>
    </row>
    <row r="64" spans="14:23">
      <c r="O64" s="21">
        <v>58.974358973999998</v>
      </c>
      <c r="P64" s="20"/>
      <c r="Q64" s="20">
        <v>40</v>
      </c>
      <c r="R64" s="20"/>
      <c r="S64" s="20">
        <v>59</v>
      </c>
      <c r="T64" s="20"/>
      <c r="U64" s="20">
        <v>43</v>
      </c>
      <c r="V64" s="2"/>
      <c r="W64" s="20">
        <v>56</v>
      </c>
    </row>
    <row r="65" spans="15:23">
      <c r="O65" s="21">
        <v>74.358974359000001</v>
      </c>
      <c r="P65" s="20"/>
      <c r="Q65" s="20">
        <v>43</v>
      </c>
      <c r="R65" s="20"/>
      <c r="S65" s="20">
        <v>51.28</v>
      </c>
      <c r="T65" s="20"/>
      <c r="U65" s="20">
        <v>25</v>
      </c>
      <c r="V65" s="20"/>
      <c r="W65" s="20">
        <v>42</v>
      </c>
    </row>
    <row r="66" spans="15:23">
      <c r="O66" s="21">
        <v>58.974358973999998</v>
      </c>
      <c r="P66" s="20"/>
      <c r="Q66" s="20">
        <v>43</v>
      </c>
      <c r="R66" s="20"/>
      <c r="S66" s="20">
        <v>59</v>
      </c>
      <c r="T66" s="20"/>
      <c r="V66" s="20"/>
    </row>
    <row r="67" spans="15:23">
      <c r="O67" s="21">
        <v>56.410256410000002</v>
      </c>
      <c r="P67" s="20"/>
      <c r="Q67" s="20">
        <v>63</v>
      </c>
      <c r="R67" s="20"/>
      <c r="S67" s="20">
        <v>49</v>
      </c>
      <c r="T67" s="20"/>
      <c r="V67" s="20"/>
    </row>
    <row r="68" spans="15:23">
      <c r="O68" s="21">
        <v>84.615384614999996</v>
      </c>
      <c r="P68" s="20"/>
      <c r="Q68" s="20">
        <v>70</v>
      </c>
      <c r="R68" s="20"/>
      <c r="S68" s="20">
        <v>20</v>
      </c>
      <c r="T68" s="20"/>
      <c r="V68" s="20"/>
    </row>
    <row r="69" spans="15:23">
      <c r="O69" s="21">
        <v>84.615384614999996</v>
      </c>
      <c r="P69" s="20"/>
      <c r="Q69" s="20">
        <v>48</v>
      </c>
      <c r="R69" s="20"/>
      <c r="T69" s="20"/>
      <c r="V69" s="20"/>
    </row>
    <row r="70" spans="15:23">
      <c r="O70" s="21">
        <v>89.743589744000005</v>
      </c>
      <c r="P70" s="20"/>
      <c r="Q70" s="20">
        <v>63</v>
      </c>
      <c r="R70" s="20"/>
      <c r="T70" s="20"/>
      <c r="V70" s="20"/>
    </row>
    <row r="71" spans="15:23">
      <c r="O71" s="21">
        <v>66.666666667000001</v>
      </c>
      <c r="P71" s="20"/>
      <c r="Q71" s="20">
        <v>45</v>
      </c>
      <c r="R71" s="20"/>
      <c r="T71" s="20"/>
      <c r="V71" s="20"/>
    </row>
    <row r="72" spans="15:23">
      <c r="O72" s="21">
        <v>74.358974359000001</v>
      </c>
      <c r="P72" s="20"/>
      <c r="Q72" s="20">
        <v>25</v>
      </c>
      <c r="R72" s="20"/>
      <c r="T72" s="20"/>
      <c r="V72" s="20"/>
    </row>
    <row r="73" spans="15:23">
      <c r="O73" s="21">
        <v>66.666666667000001</v>
      </c>
      <c r="P73" s="20"/>
      <c r="Q73" s="20">
        <v>35</v>
      </c>
      <c r="R73" s="20"/>
      <c r="T73" s="20"/>
      <c r="V73" s="20"/>
    </row>
    <row r="74" spans="15:23">
      <c r="O74" s="21">
        <v>69.230769230999996</v>
      </c>
      <c r="P74" s="20"/>
      <c r="R74" s="20"/>
      <c r="T74" s="20"/>
      <c r="V74" s="20"/>
    </row>
    <row r="75" spans="15:23">
      <c r="O75" s="21">
        <v>64.102564103000006</v>
      </c>
      <c r="P75" s="20"/>
      <c r="R75" s="20"/>
      <c r="T75" s="20"/>
      <c r="V75" s="20"/>
    </row>
    <row r="76" spans="15:23">
      <c r="O76" s="21">
        <v>64.102564103000006</v>
      </c>
      <c r="P76" s="20"/>
      <c r="R76" s="20"/>
      <c r="T76" s="20"/>
      <c r="V76" s="20"/>
    </row>
    <row r="77" spans="15:23">
      <c r="P77" s="20"/>
      <c r="R77" s="20"/>
      <c r="T77" s="20"/>
      <c r="V77" s="20"/>
    </row>
    <row r="78" spans="15:23">
      <c r="P78" s="20"/>
      <c r="R78" s="20"/>
      <c r="T78" s="20"/>
      <c r="V78" s="20"/>
    </row>
    <row r="79" spans="15:23">
      <c r="V79" s="20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C76DF9BD8349B0CA3C9A1AA4C548" ma:contentTypeVersion="112" ma:contentTypeDescription="Create a new document." ma:contentTypeScope="" ma:versionID="3ba740bbfea08ad42b5fb892d4577724">
  <xsd:schema xmlns:xsd="http://www.w3.org/2001/XMLSchema" xmlns:xs="http://www.w3.org/2001/XMLSchema" xmlns:p="http://schemas.microsoft.com/office/2006/metadata/properties" xmlns:ns3="http://schemas.microsoft.com/sharepoint/v4" xmlns:ns4="9fff0862-dda6-4fd7-9437-296e7a0fcd45" xmlns:ns5="7dcc4a76-b6f0-4a5c-8242-557922f7abb0" targetNamespace="http://schemas.microsoft.com/office/2006/metadata/properties" ma:root="true" ma:fieldsID="f7fd287cc537a47f0d39eda5b7439aef" ns3:_="" ns4:_="" ns5:_="">
    <xsd:import namespace="http://schemas.microsoft.com/sharepoint/v4"/>
    <xsd:import namespace="9fff0862-dda6-4fd7-9437-296e7a0fcd45"/>
    <xsd:import namespace="7dcc4a76-b6f0-4a5c-8242-557922f7abb0"/>
    <xsd:element name="properties">
      <xsd:complexType>
        <xsd:sequence>
          <xsd:element name="documentManagement">
            <xsd:complexType>
              <xsd:all>
                <xsd:element ref="ns3:IconOverlay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5:SharedWithUsers" minOccurs="0"/>
                <xsd:element ref="ns5:SharedWithDetail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f0862-dda6-4fd7-9437-296e7a0fcd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cc4a76-b6f0-4a5c-8242-557922f7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 ma:index="8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72F909FD-1E39-4D6A-8657-0B6C0522B993}"/>
</file>

<file path=customXml/itemProps2.xml><?xml version="1.0" encoding="utf-8"?>
<ds:datastoreItem xmlns:ds="http://schemas.openxmlformats.org/officeDocument/2006/customXml" ds:itemID="{6949DFCF-F2B9-4AB7-8CC6-B3F0C3582140}"/>
</file>

<file path=customXml/itemProps3.xml><?xml version="1.0" encoding="utf-8"?>
<ds:datastoreItem xmlns:ds="http://schemas.openxmlformats.org/officeDocument/2006/customXml" ds:itemID="{2EF92898-4930-4BC1-A657-093EFF987C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Martiana F. Sega</cp:lastModifiedBy>
  <cp:revision/>
  <dcterms:created xsi:type="dcterms:W3CDTF">2015-06-05T18:17:20Z</dcterms:created>
  <dcterms:modified xsi:type="dcterms:W3CDTF">2022-01-18T21:53:40Z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0x0101007222C76DF9BD8349B0CA3C9A1AA4C548</vt:lpwstr>
  </property>
</Properties>
</file>